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35" windowHeight="6465" activeTab="0"/>
  </bookViews>
  <sheets>
    <sheet name="Comments" sheetId="1" r:id="rId1"/>
    <sheet name="Answers" sheetId="2" r:id="rId2"/>
    <sheet name="Data" sheetId="3" state="hidden" r:id="rId3"/>
  </sheets>
  <definedNames>
    <definedName name="DoMPrediction">[0]!DoMPrediction</definedName>
    <definedName name="DoPrediction">[0]!DoPrediction</definedName>
  </definedNames>
  <calcPr fullCalcOnLoad="1"/>
</workbook>
</file>

<file path=xl/sharedStrings.xml><?xml version="1.0" encoding="utf-8"?>
<sst xmlns="http://schemas.openxmlformats.org/spreadsheetml/2006/main" count="198" uniqueCount="93">
  <si>
    <t>ANSWERS</t>
  </si>
  <si>
    <t>Part I</t>
  </si>
  <si>
    <t>I'll express more confidence if you let me specify a larger margin of error.</t>
  </si>
  <si>
    <t>The residual is estimated by subtracting the predicted value of the dependent variable from the actual value.</t>
  </si>
  <si>
    <t>For the significance level to be less than 100%,  there must be a contradiction between the null hypothesis and what the data says.</t>
  </si>
  <si>
    <t>Part II</t>
  </si>
  <si>
    <t>±</t>
  </si>
  <si>
    <t>×</t>
  </si>
  <si>
    <t>Univariate statistics</t>
  </si>
  <si>
    <t>Rating</t>
  </si>
  <si>
    <t>Income</t>
  </si>
  <si>
    <t>PntSize</t>
  </si>
  <si>
    <t>HlthTxt</t>
  </si>
  <si>
    <t>Yahoo</t>
  </si>
  <si>
    <t>Google</t>
  </si>
  <si>
    <t>mean</t>
  </si>
  <si>
    <t>standard deviation</t>
  </si>
  <si>
    <t>standard error of the mean</t>
  </si>
  <si>
    <t>minimum</t>
  </si>
  <si>
    <t>median</t>
  </si>
  <si>
    <t>maximum</t>
  </si>
  <si>
    <t>range</t>
  </si>
  <si>
    <t>skewness</t>
  </si>
  <si>
    <t>kurtosis</t>
  </si>
  <si>
    <t>number of observations</t>
  </si>
  <si>
    <t>t-statistic for computing</t>
  </si>
  <si>
    <t>95%-confidence intervals</t>
  </si>
  <si>
    <t>Prediction, using most-recent regression</t>
  </si>
  <si>
    <t>constant</t>
  </si>
  <si>
    <t>coefficients</t>
  </si>
  <si>
    <t>values for prediction</t>
  </si>
  <si>
    <t>predicted value of Rating</t>
  </si>
  <si>
    <t>standard error of prediction</t>
  </si>
  <si>
    <t>standard error of regression</t>
  </si>
  <si>
    <t>standard error of estimated mean</t>
  </si>
  <si>
    <t>confidence level</t>
  </si>
  <si>
    <t xml:space="preserve"> t-statistic</t>
  </si>
  <si>
    <t>low</t>
  </si>
  <si>
    <t>correlation</t>
  </si>
  <si>
    <t>Correlations</t>
  </si>
  <si>
    <t>regression</t>
  </si>
  <si>
    <t>Regression: Rating</t>
  </si>
  <si>
    <t>coefficient</t>
  </si>
  <si>
    <t>income is very low, from other site (which is rare)</t>
  </si>
  <si>
    <t>income is very high, point-size is very low</t>
  </si>
  <si>
    <t>Analysis of variance</t>
  </si>
  <si>
    <t>base model</t>
  </si>
  <si>
    <t>extended model</t>
  </si>
  <si>
    <t>difference</t>
  </si>
  <si>
    <t>sum of squares</t>
  </si>
  <si>
    <t>df</t>
  </si>
  <si>
    <t>residual</t>
  </si>
  <si>
    <t>total</t>
  </si>
  <si>
    <t>F-ratio</t>
  </si>
  <si>
    <t>degrees of freedom</t>
  </si>
  <si>
    <t>( 3, 596 )</t>
  </si>
  <si>
    <t>( 5, 594 )</t>
  </si>
  <si>
    <t>( 2, 594 )</t>
  </si>
  <si>
    <t>significance</t>
  </si>
  <si>
    <t>predicted value of Income</t>
  </si>
  <si>
    <t>at the plot of residuals against point-size</t>
  </si>
  <si>
    <t>std error of coef</t>
  </si>
  <si>
    <r>
      <t>(point-size)</t>
    </r>
    <r>
      <rPr>
        <vertAlign val="superscript"/>
        <sz val="10"/>
        <rFont val="Arial"/>
        <family val="2"/>
      </rPr>
      <t>2</t>
    </r>
  </si>
  <si>
    <t>t-ratio</t>
  </si>
  <si>
    <t>beta-weight</t>
  </si>
  <si>
    <t>coefficient of determination</t>
  </si>
  <si>
    <t>adjusted coef of determination</t>
  </si>
  <si>
    <r>
      <t>PtSz</t>
    </r>
    <r>
      <rPr>
        <b/>
        <vertAlign val="superscript"/>
        <sz val="10"/>
        <rFont val="Arial"/>
        <family val="2"/>
      </rPr>
      <t>2</t>
    </r>
  </si>
  <si>
    <r>
      <t>Income</t>
    </r>
    <r>
      <rPr>
        <sz val="10"/>
        <rFont val="Symbol"/>
        <family val="1"/>
      </rPr>
      <t>×</t>
    </r>
    <r>
      <rPr>
        <sz val="10"/>
        <rFont val="Arial"/>
        <family val="2"/>
      </rPr>
      <t>HlthTxt</t>
    </r>
  </si>
  <si>
    <t>very strong</t>
  </si>
  <si>
    <r>
      <t>Inc</t>
    </r>
    <r>
      <rPr>
        <b/>
        <sz val="10"/>
        <rFont val="Symbol"/>
        <family val="1"/>
      </rPr>
      <t>×</t>
    </r>
    <r>
      <rPr>
        <b/>
        <sz val="10"/>
        <rFont val="Arial"/>
        <family val="2"/>
      </rPr>
      <t>HT</t>
    </r>
  </si>
  <si>
    <t>The "conceptual" coefficient of HlthTxt is</t>
  </si>
  <si>
    <t>(</t>
  </si>
  <si>
    <t>+</t>
  </si>
  <si>
    <r>
      <rPr>
        <sz val="10"/>
        <rFont val="Symbol"/>
        <family val="1"/>
      </rPr>
      <t>×</t>
    </r>
    <r>
      <rPr>
        <sz val="10"/>
        <rFont val="Arial"/>
        <family val="2"/>
      </rPr>
      <t xml:space="preserve"> Income  )</t>
    </r>
  </si>
  <si>
    <t xml:space="preserve">This is positive (and you'll want to set HlthTxt = 1) </t>
  </si>
  <si>
    <t>when</t>
  </si>
  <si>
    <r>
      <t xml:space="preserve">Income </t>
    </r>
    <r>
      <rPr>
        <sz val="10"/>
        <rFont val="Calibri"/>
        <family val="2"/>
      </rPr>
      <t>≥</t>
    </r>
  </si>
  <si>
    <t>residual degr. freedom</t>
  </si>
  <si>
    <t>Comments on the Exam</t>
  </si>
  <si>
    <t>Each question was worth 10 points, and your total deduction</t>
  </si>
  <si>
    <t>less earned a "High Pass," and deductions of 26 through 100</t>
  </si>
  <si>
    <t>received a "Pass." Deductions of 100 to 130 received a "Low</t>
  </si>
  <si>
    <t>Pass."</t>
  </si>
  <si>
    <t>Problems I.3 and II.7 seemed to be the most challenging. If</t>
  </si>
  <si>
    <t>any of the answers on the next page aren't clear, please don't</t>
  </si>
  <si>
    <t>hesitate to reach out for a further explanation.</t>
  </si>
  <si>
    <t>(Click on the answer cells to see where they came from.)</t>
  </si>
  <si>
    <t>is listed at the top of your answer sheet (to be returned to</t>
  </si>
  <si>
    <t>your mailbox later this coming week). Deductions of 25 or</t>
  </si>
  <si>
    <t>The grades have been entered into Caesar, and should be</t>
  </si>
  <si>
    <t>available shortly.</t>
  </si>
  <si>
    <t>Best wishes and Happy Holidays, Bob Weber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</si>
</sst>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  <numFmt numFmtId="166" formatCode="0.000"/>
    <numFmt numFmtId="167" formatCode="0.00000"/>
    <numFmt numFmtId="168" formatCode="0.00000%"/>
    <numFmt numFmtId="169" formatCode="0.0000%"/>
    <numFmt numFmtId="170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name val="Symbol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5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164" fontId="2" fillId="0" borderId="0" xfId="55" applyNumberFormat="1">
      <alignment/>
      <protection/>
    </xf>
    <xf numFmtId="0" fontId="5" fillId="0" borderId="0" xfId="55" applyFont="1" applyAlignment="1">
      <alignment horizontal="center"/>
      <protection/>
    </xf>
    <xf numFmtId="0" fontId="6" fillId="0" borderId="10" xfId="55" applyFont="1" applyBorder="1">
      <alignment/>
      <protection/>
    </xf>
    <xf numFmtId="0" fontId="2" fillId="0" borderId="11" xfId="55" applyBorder="1">
      <alignment/>
      <protection/>
    </xf>
    <xf numFmtId="0" fontId="2" fillId="0" borderId="12" xfId="55" applyBorder="1">
      <alignment/>
      <protection/>
    </xf>
    <xf numFmtId="0" fontId="6" fillId="0" borderId="13" xfId="55" applyFont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13" xfId="55" applyFont="1" applyFill="1" applyBorder="1" applyAlignment="1" quotePrefix="1">
      <alignment horizontal="left"/>
      <protection/>
    </xf>
    <xf numFmtId="0" fontId="2" fillId="0" borderId="0" xfId="55" applyBorder="1">
      <alignment/>
      <protection/>
    </xf>
    <xf numFmtId="0" fontId="2" fillId="0" borderId="14" xfId="55" applyBorder="1">
      <alignment/>
      <protection/>
    </xf>
    <xf numFmtId="165" fontId="2" fillId="0" borderId="0" xfId="55" applyNumberFormat="1">
      <alignment/>
      <protection/>
    </xf>
    <xf numFmtId="166" fontId="2" fillId="0" borderId="0" xfId="55" applyNumberFormat="1" applyBorder="1">
      <alignment/>
      <protection/>
    </xf>
    <xf numFmtId="166" fontId="2" fillId="0" borderId="14" xfId="55" applyNumberFormat="1" applyBorder="1">
      <alignment/>
      <protection/>
    </xf>
    <xf numFmtId="0" fontId="6" fillId="0" borderId="13" xfId="55" applyFont="1" applyFill="1" applyBorder="1" applyAlignment="1">
      <alignment/>
      <protection/>
    </xf>
    <xf numFmtId="0" fontId="2" fillId="0" borderId="13" xfId="55" applyBorder="1">
      <alignment/>
      <protection/>
    </xf>
    <xf numFmtId="0" fontId="6" fillId="0" borderId="13" xfId="55" applyFont="1" applyBorder="1" applyAlignment="1" quotePrefix="1">
      <alignment horizontal="left"/>
      <protection/>
    </xf>
    <xf numFmtId="0" fontId="6" fillId="0" borderId="15" xfId="55" applyFont="1" applyBorder="1">
      <alignment/>
      <protection/>
    </xf>
    <xf numFmtId="164" fontId="2" fillId="0" borderId="16" xfId="55" applyNumberFormat="1" applyBorder="1">
      <alignment/>
      <protection/>
    </xf>
    <xf numFmtId="0" fontId="2" fillId="0" borderId="16" xfId="55" applyBorder="1">
      <alignment/>
      <protection/>
    </xf>
    <xf numFmtId="0" fontId="2" fillId="0" borderId="17" xfId="55" applyBorder="1">
      <alignment/>
      <protection/>
    </xf>
    <xf numFmtId="0" fontId="6" fillId="0" borderId="10" xfId="55" applyFont="1" applyBorder="1" applyAlignment="1" applyProtection="1" quotePrefix="1">
      <alignment horizontal="left"/>
      <protection/>
    </xf>
    <xf numFmtId="0" fontId="2" fillId="0" borderId="11" xfId="55" applyFont="1" applyBorder="1" applyProtection="1">
      <alignment/>
      <protection/>
    </xf>
    <xf numFmtId="0" fontId="2" fillId="0" borderId="11" xfId="55" applyFont="1" applyBorder="1" applyAlignment="1" applyProtection="1">
      <alignment/>
      <protection/>
    </xf>
    <xf numFmtId="0" fontId="2" fillId="0" borderId="11" xfId="55" applyFont="1" applyBorder="1" applyAlignment="1">
      <alignment/>
      <protection/>
    </xf>
    <xf numFmtId="0" fontId="2" fillId="0" borderId="12" xfId="55" applyFont="1" applyBorder="1" applyAlignment="1">
      <alignment/>
      <protection/>
    </xf>
    <xf numFmtId="0" fontId="6" fillId="0" borderId="13" xfId="55" applyFont="1" applyBorder="1" applyProtection="1">
      <alignment/>
      <protection/>
    </xf>
    <xf numFmtId="0" fontId="2" fillId="0" borderId="0" xfId="55" applyFont="1" applyBorder="1" applyProtection="1">
      <alignment/>
      <protection/>
    </xf>
    <xf numFmtId="0" fontId="2" fillId="0" borderId="0" xfId="55" applyFont="1" applyBorder="1" applyAlignment="1" applyProtection="1">
      <alignment/>
      <protection/>
    </xf>
    <xf numFmtId="0" fontId="2" fillId="0" borderId="0" xfId="55" applyFont="1" applyBorder="1" applyAlignment="1">
      <alignment/>
      <protection/>
    </xf>
    <xf numFmtId="0" fontId="2" fillId="0" borderId="14" xfId="55" applyFont="1" applyBorder="1" applyAlignment="1">
      <alignment/>
      <protection/>
    </xf>
    <xf numFmtId="0" fontId="6" fillId="0" borderId="13" xfId="55" applyFont="1" applyBorder="1" applyAlignment="1" applyProtection="1">
      <alignment horizontal="left"/>
      <protection/>
    </xf>
    <xf numFmtId="0" fontId="2" fillId="0" borderId="0" xfId="55" applyNumberFormat="1" applyFont="1" applyBorder="1" applyProtection="1">
      <alignment/>
      <protection/>
    </xf>
    <xf numFmtId="0" fontId="2" fillId="33" borderId="18" xfId="55" applyFont="1" applyFill="1" applyBorder="1" applyAlignment="1" applyProtection="1">
      <alignment/>
      <protection/>
    </xf>
    <xf numFmtId="0" fontId="2" fillId="33" borderId="19" xfId="55" applyFont="1" applyFill="1" applyBorder="1" applyAlignment="1">
      <alignment/>
      <protection/>
    </xf>
    <xf numFmtId="0" fontId="2" fillId="33" borderId="20" xfId="55" applyFont="1" applyFill="1" applyBorder="1" applyAlignment="1">
      <alignment/>
      <protection/>
    </xf>
    <xf numFmtId="10" fontId="2" fillId="33" borderId="21" xfId="59" applyNumberFormat="1" applyFont="1" applyFill="1" applyBorder="1" applyAlignment="1">
      <alignment/>
    </xf>
    <xf numFmtId="0" fontId="6" fillId="0" borderId="15" xfId="55" applyFont="1" applyBorder="1" applyAlignment="1" applyProtection="1">
      <alignment horizontal="left"/>
      <protection/>
    </xf>
    <xf numFmtId="164" fontId="2" fillId="0" borderId="16" xfId="55" applyNumberFormat="1" applyFont="1" applyBorder="1" applyProtection="1">
      <alignment/>
      <protection/>
    </xf>
    <xf numFmtId="0" fontId="2" fillId="0" borderId="16" xfId="55" applyFont="1" applyBorder="1" applyAlignment="1">
      <alignment/>
      <protection/>
    </xf>
    <xf numFmtId="0" fontId="2" fillId="0" borderId="17" xfId="55" applyFont="1" applyBorder="1" applyAlignment="1">
      <alignment/>
      <protection/>
    </xf>
    <xf numFmtId="167" fontId="2" fillId="0" borderId="0" xfId="55" applyNumberFormat="1">
      <alignment/>
      <protection/>
    </xf>
    <xf numFmtId="0" fontId="6" fillId="0" borderId="13" xfId="55" applyFont="1" applyBorder="1" applyAlignment="1">
      <alignment horizontal="center"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14" xfId="55" applyFont="1" applyBorder="1" applyAlignment="1" applyProtection="1">
      <alignment horizontal="center"/>
      <protection/>
    </xf>
    <xf numFmtId="0" fontId="6" fillId="0" borderId="13" xfId="55" applyFont="1" applyBorder="1" applyAlignment="1" applyProtection="1">
      <alignment horizontal="center"/>
      <protection/>
    </xf>
    <xf numFmtId="167" fontId="2" fillId="0" borderId="0" xfId="55" applyNumberFormat="1" applyBorder="1">
      <alignment/>
      <protection/>
    </xf>
    <xf numFmtId="167" fontId="2" fillId="0" borderId="14" xfId="55" applyNumberFormat="1" applyBorder="1">
      <alignment/>
      <protection/>
    </xf>
    <xf numFmtId="0" fontId="6" fillId="0" borderId="15" xfId="55" applyFont="1" applyBorder="1" applyAlignment="1" applyProtection="1">
      <alignment horizontal="center"/>
      <protection/>
    </xf>
    <xf numFmtId="167" fontId="2" fillId="0" borderId="16" xfId="55" applyNumberFormat="1" applyBorder="1">
      <alignment/>
      <protection/>
    </xf>
    <xf numFmtId="167" fontId="2" fillId="0" borderId="17" xfId="55" applyNumberFormat="1" applyBorder="1">
      <alignment/>
      <protection/>
    </xf>
    <xf numFmtId="0" fontId="6" fillId="0" borderId="15" xfId="55" applyFont="1" applyBorder="1" applyAlignment="1" quotePrefix="1">
      <alignment horizontal="left"/>
      <protection/>
    </xf>
    <xf numFmtId="0" fontId="2" fillId="0" borderId="18" xfId="55" applyBorder="1">
      <alignment/>
      <protection/>
    </xf>
    <xf numFmtId="0" fontId="2" fillId="0" borderId="19" xfId="55" applyBorder="1">
      <alignment/>
      <protection/>
    </xf>
    <xf numFmtId="164" fontId="2" fillId="0" borderId="19" xfId="55" applyNumberFormat="1" applyBorder="1">
      <alignment/>
      <protection/>
    </xf>
    <xf numFmtId="164" fontId="7" fillId="0" borderId="19" xfId="55" applyNumberFormat="1" applyFont="1" applyBorder="1">
      <alignment/>
      <protection/>
    </xf>
    <xf numFmtId="0" fontId="2" fillId="0" borderId="20" xfId="55" applyBorder="1">
      <alignment/>
      <protection/>
    </xf>
    <xf numFmtId="0" fontId="6" fillId="0" borderId="10" xfId="55" applyNumberFormat="1" applyFont="1" applyBorder="1" applyAlignment="1" quotePrefix="1">
      <alignment horizontal="left"/>
      <protection/>
    </xf>
    <xf numFmtId="0" fontId="6" fillId="0" borderId="0" xfId="55" applyFont="1" applyBorder="1" applyAlignment="1">
      <alignment horizontal="centerContinuous"/>
      <protection/>
    </xf>
    <xf numFmtId="0" fontId="2" fillId="0" borderId="0" xfId="55" applyBorder="1" applyAlignment="1">
      <alignment horizontal="centerContinuous"/>
      <protection/>
    </xf>
    <xf numFmtId="0" fontId="2" fillId="0" borderId="14" xfId="55" applyBorder="1" applyAlignment="1">
      <alignment horizontal="centerContinuous"/>
      <protection/>
    </xf>
    <xf numFmtId="0" fontId="6" fillId="0" borderId="13" xfId="55" applyNumberFormat="1" applyFont="1" applyBorder="1" applyAlignment="1" applyProtection="1" quotePrefix="1">
      <alignment horizontal="left"/>
      <protection/>
    </xf>
    <xf numFmtId="0" fontId="6" fillId="0" borderId="13" xfId="55" applyNumberFormat="1" applyFont="1" applyBorder="1" applyAlignment="1" quotePrefix="1">
      <alignment horizontal="left"/>
      <protection/>
    </xf>
    <xf numFmtId="0" fontId="2" fillId="0" borderId="13" xfId="55" applyNumberFormat="1" applyBorder="1">
      <alignment/>
      <protection/>
    </xf>
    <xf numFmtId="164" fontId="2" fillId="0" borderId="0" xfId="55" applyNumberFormat="1" applyBorder="1">
      <alignment/>
      <protection/>
    </xf>
    <xf numFmtId="164" fontId="2" fillId="0" borderId="0" xfId="55" applyNumberFormat="1" applyBorder="1" applyAlignment="1" quotePrefix="1">
      <alignment horizontal="right"/>
      <protection/>
    </xf>
    <xf numFmtId="0" fontId="2" fillId="0" borderId="0" xfId="55" applyBorder="1" applyAlignment="1">
      <alignment horizontal="right"/>
      <protection/>
    </xf>
    <xf numFmtId="0" fontId="2" fillId="0" borderId="0" xfId="55" applyBorder="1" applyAlignment="1">
      <alignment/>
      <protection/>
    </xf>
    <xf numFmtId="0" fontId="6" fillId="0" borderId="15" xfId="55" applyNumberFormat="1" applyFont="1" applyBorder="1">
      <alignment/>
      <protection/>
    </xf>
    <xf numFmtId="168" fontId="2" fillId="0" borderId="16" xfId="55" applyNumberFormat="1" applyBorder="1">
      <alignment/>
      <protection/>
    </xf>
    <xf numFmtId="164" fontId="2" fillId="0" borderId="14" xfId="55" applyNumberFormat="1" applyBorder="1">
      <alignment/>
      <protection/>
    </xf>
    <xf numFmtId="0" fontId="6" fillId="0" borderId="13" xfId="55" applyFont="1" applyBorder="1" applyAlignment="1">
      <alignment horizontal="left"/>
      <protection/>
    </xf>
    <xf numFmtId="169" fontId="2" fillId="0" borderId="0" xfId="55" applyNumberFormat="1" applyBorder="1">
      <alignment/>
      <protection/>
    </xf>
    <xf numFmtId="169" fontId="2" fillId="0" borderId="14" xfId="55" applyNumberFormat="1" applyBorder="1">
      <alignment/>
      <protection/>
    </xf>
    <xf numFmtId="10" fontId="2" fillId="0" borderId="0" xfId="55" applyNumberFormat="1" applyBorder="1">
      <alignment/>
      <protection/>
    </xf>
    <xf numFmtId="0" fontId="6" fillId="0" borderId="15" xfId="55" applyFont="1" applyBorder="1" applyAlignment="1">
      <alignment horizontal="left"/>
      <protection/>
    </xf>
    <xf numFmtId="10" fontId="2" fillId="0" borderId="16" xfId="55" applyNumberFormat="1" applyBorder="1">
      <alignment/>
      <protection/>
    </xf>
    <xf numFmtId="169" fontId="2" fillId="0" borderId="0" xfId="55" applyNumberFormat="1" applyFont="1">
      <alignment/>
      <protection/>
    </xf>
    <xf numFmtId="169" fontId="2" fillId="0" borderId="0" xfId="55" applyNumberFormat="1">
      <alignment/>
      <protection/>
    </xf>
    <xf numFmtId="0" fontId="2" fillId="0" borderId="0" xfId="55" applyFont="1" applyAlignment="1">
      <alignment horizontal="right"/>
      <protection/>
    </xf>
    <xf numFmtId="170" fontId="2" fillId="0" borderId="0" xfId="55" applyNumberFormat="1">
      <alignment/>
      <protection/>
    </xf>
    <xf numFmtId="0" fontId="2" fillId="33" borderId="19" xfId="55" applyFill="1" applyBorder="1">
      <alignment/>
      <protection/>
    </xf>
    <xf numFmtId="0" fontId="2" fillId="33" borderId="20" xfId="55" applyFill="1" applyBorder="1">
      <alignment/>
      <protection/>
    </xf>
    <xf numFmtId="164" fontId="2" fillId="0" borderId="0" xfId="55" applyNumberFormat="1" applyFont="1" applyBorder="1" applyProtection="1">
      <alignment/>
      <protection/>
    </xf>
    <xf numFmtId="0" fontId="2" fillId="0" borderId="16" xfId="55" applyFont="1" applyBorder="1" applyProtection="1">
      <alignment/>
      <protection/>
    </xf>
    <xf numFmtId="9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PageLayoutView="0" workbookViewId="0" topLeftCell="A1">
      <selection activeCell="B1" sqref="B1:F1"/>
    </sheetView>
  </sheetViews>
  <sheetFormatPr defaultColWidth="9.140625" defaultRowHeight="15"/>
  <cols>
    <col min="1" max="1" width="1.7109375" style="0" customWidth="1"/>
  </cols>
  <sheetData>
    <row r="1" spans="2:6" ht="18.75">
      <c r="B1" s="92" t="s">
        <v>79</v>
      </c>
      <c r="C1" s="93"/>
      <c r="D1" s="93"/>
      <c r="E1" s="93"/>
      <c r="F1" s="93"/>
    </row>
    <row r="3" ht="15">
      <c r="B3" t="s">
        <v>80</v>
      </c>
    </row>
    <row r="4" ht="15">
      <c r="B4" t="s">
        <v>88</v>
      </c>
    </row>
    <row r="5" ht="15">
      <c r="B5" t="s">
        <v>89</v>
      </c>
    </row>
    <row r="6" ht="15">
      <c r="B6" t="s">
        <v>81</v>
      </c>
    </row>
    <row r="7" ht="15">
      <c r="B7" t="s">
        <v>82</v>
      </c>
    </row>
    <row r="8" ht="15">
      <c r="B8" t="s">
        <v>83</v>
      </c>
    </row>
    <row r="10" ht="15">
      <c r="B10" t="s">
        <v>84</v>
      </c>
    </row>
    <row r="11" ht="15">
      <c r="B11" t="s">
        <v>85</v>
      </c>
    </row>
    <row r="12" ht="15">
      <c r="B12" t="s">
        <v>86</v>
      </c>
    </row>
    <row r="14" ht="15">
      <c r="B14" t="s">
        <v>90</v>
      </c>
    </row>
    <row r="15" ht="15">
      <c r="B15" t="s">
        <v>91</v>
      </c>
    </row>
    <row r="17" ht="15">
      <c r="B17" t="s">
        <v>92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49"/>
  <sheetViews>
    <sheetView showGridLines="0" zoomScalePageLayoutView="0" workbookViewId="0" topLeftCell="A1">
      <selection activeCell="C1" sqref="C1:G1"/>
    </sheetView>
  </sheetViews>
  <sheetFormatPr defaultColWidth="9.140625" defaultRowHeight="15"/>
  <cols>
    <col min="1" max="1" width="3.140625" style="2" customWidth="1"/>
    <col min="2" max="2" width="5.8515625" style="1" customWidth="1"/>
    <col min="3" max="3" width="10.28125" style="2" bestFit="1" customWidth="1"/>
    <col min="4" max="4" width="9.140625" style="2" customWidth="1"/>
    <col min="5" max="5" width="7.28125" style="2" customWidth="1"/>
    <col min="6" max="8" width="9.140625" style="2" customWidth="1"/>
    <col min="9" max="9" width="26.28125" style="2" customWidth="1"/>
    <col min="10" max="13" width="9.140625" style="2" customWidth="1"/>
    <col min="14" max="14" width="10.00390625" style="2" customWidth="1"/>
    <col min="15" max="16384" width="9.140625" style="2" customWidth="1"/>
  </cols>
  <sheetData>
    <row r="1" spans="3:7" ht="15.75">
      <c r="C1" s="94" t="s">
        <v>0</v>
      </c>
      <c r="D1" s="94"/>
      <c r="E1" s="94"/>
      <c r="F1" s="94"/>
      <c r="G1" s="94"/>
    </row>
    <row r="3" ht="12.75">
      <c r="B3" s="3" t="s">
        <v>1</v>
      </c>
    </row>
    <row r="5" spans="2:4" ht="12.75">
      <c r="B5" s="1">
        <v>1</v>
      </c>
      <c r="C5" s="2" t="b">
        <v>1</v>
      </c>
      <c r="D5" s="4" t="s">
        <v>2</v>
      </c>
    </row>
    <row r="6" spans="2:4" ht="12.75">
      <c r="B6" s="1">
        <v>2</v>
      </c>
      <c r="C6" s="2" t="b">
        <v>1</v>
      </c>
      <c r="D6" s="2" t="s">
        <v>3</v>
      </c>
    </row>
    <row r="7" spans="2:4" ht="12.75">
      <c r="B7" s="1">
        <v>3</v>
      </c>
      <c r="C7" s="2" t="b">
        <v>1</v>
      </c>
      <c r="D7" s="4" t="s">
        <v>4</v>
      </c>
    </row>
    <row r="9" spans="2:3" ht="12.75">
      <c r="B9" s="3" t="s">
        <v>5</v>
      </c>
      <c r="C9" s="4" t="s">
        <v>87</v>
      </c>
    </row>
    <row r="11" spans="2:15" ht="12.75">
      <c r="B11" s="1">
        <v>1</v>
      </c>
      <c r="C11" s="2">
        <f>J13</f>
        <v>51.556666666666665</v>
      </c>
      <c r="D11" s="5" t="s">
        <v>6</v>
      </c>
      <c r="E11" s="6">
        <f>J28</f>
        <v>1.9639322489452855</v>
      </c>
      <c r="F11" s="7" t="s">
        <v>7</v>
      </c>
      <c r="G11" s="2">
        <f>J15</f>
        <v>0.6672355808473714</v>
      </c>
      <c r="I11" s="8" t="s">
        <v>8</v>
      </c>
      <c r="J11" s="9"/>
      <c r="K11" s="9"/>
      <c r="L11" s="9"/>
      <c r="M11" s="9"/>
      <c r="N11" s="9"/>
      <c r="O11" s="10"/>
    </row>
    <row r="12" spans="6:15" ht="12.75">
      <c r="F12" s="6">
        <f>E11*G11</f>
        <v>1.3104054748698921</v>
      </c>
      <c r="I12" s="11"/>
      <c r="J12" s="12" t="s">
        <v>9</v>
      </c>
      <c r="K12" s="12" t="s">
        <v>10</v>
      </c>
      <c r="L12" s="12" t="s">
        <v>11</v>
      </c>
      <c r="M12" s="12" t="s">
        <v>12</v>
      </c>
      <c r="N12" s="12" t="s">
        <v>13</v>
      </c>
      <c r="O12" s="13" t="s">
        <v>14</v>
      </c>
    </row>
    <row r="13" spans="9:15" ht="12.75">
      <c r="I13" s="14" t="s">
        <v>15</v>
      </c>
      <c r="J13" s="15">
        <v>51.556666666666665</v>
      </c>
      <c r="K13" s="15">
        <v>50897.87333333334</v>
      </c>
      <c r="L13" s="15">
        <v>27.335</v>
      </c>
      <c r="M13" s="15">
        <v>0.49</v>
      </c>
      <c r="N13" s="15">
        <v>0.36666666666666664</v>
      </c>
      <c r="O13" s="16">
        <v>0.49833333333333335</v>
      </c>
    </row>
    <row r="14" spans="2:15" ht="12.75">
      <c r="B14" s="1">
        <v>2</v>
      </c>
      <c r="C14" s="17">
        <f>N13</f>
        <v>0.36666666666666664</v>
      </c>
      <c r="D14" s="5" t="s">
        <v>6</v>
      </c>
      <c r="E14" s="6">
        <f>J28</f>
        <v>1.9639322489452855</v>
      </c>
      <c r="F14" s="7" t="s">
        <v>7</v>
      </c>
      <c r="G14" s="17">
        <f>N15</f>
        <v>0.01968967180181382</v>
      </c>
      <c r="I14" s="14" t="s">
        <v>16</v>
      </c>
      <c r="J14" s="15">
        <v>16.343867113056124</v>
      </c>
      <c r="K14" s="15">
        <v>10415.062346593411</v>
      </c>
      <c r="L14" s="15">
        <v>7.471667687340628</v>
      </c>
      <c r="M14" s="15">
        <v>0.5003170947764454</v>
      </c>
      <c r="N14" s="15">
        <v>0.48229649117310125</v>
      </c>
      <c r="O14" s="16">
        <v>0.5004144081212235</v>
      </c>
    </row>
    <row r="15" spans="6:15" ht="12.75">
      <c r="F15" s="17">
        <f>E14*G14</f>
        <v>0.038669181422730785</v>
      </c>
      <c r="I15" s="14" t="s">
        <v>17</v>
      </c>
      <c r="J15" s="15">
        <v>0.6672355808473714</v>
      </c>
      <c r="K15" s="15">
        <v>425.193139807131</v>
      </c>
      <c r="L15" s="15">
        <v>0.30502955602708964</v>
      </c>
      <c r="M15" s="15">
        <v>0.020425359863233034</v>
      </c>
      <c r="N15" s="15">
        <v>0.01968967180181382</v>
      </c>
      <c r="O15" s="16">
        <v>0.020429332663897536</v>
      </c>
    </row>
    <row r="16" spans="9:15" ht="12.75">
      <c r="I16" s="11"/>
      <c r="J16" s="15"/>
      <c r="K16" s="15"/>
      <c r="L16" s="15"/>
      <c r="M16" s="15"/>
      <c r="N16" s="15"/>
      <c r="O16" s="16"/>
    </row>
    <row r="17" spans="9:15" ht="12.75">
      <c r="I17" s="14" t="s">
        <v>18</v>
      </c>
      <c r="J17" s="15">
        <v>4</v>
      </c>
      <c r="K17" s="15">
        <v>19459</v>
      </c>
      <c r="L17" s="15">
        <v>15</v>
      </c>
      <c r="M17" s="15">
        <v>0</v>
      </c>
      <c r="N17" s="15">
        <v>0</v>
      </c>
      <c r="O17" s="16">
        <v>0</v>
      </c>
    </row>
    <row r="18" spans="9:15" ht="12.75">
      <c r="I18" s="14" t="s">
        <v>19</v>
      </c>
      <c r="J18" s="15">
        <v>52</v>
      </c>
      <c r="K18" s="15">
        <v>51007.5</v>
      </c>
      <c r="L18" s="15">
        <v>27</v>
      </c>
      <c r="M18" s="15">
        <v>0</v>
      </c>
      <c r="N18" s="15">
        <v>0</v>
      </c>
      <c r="O18" s="16">
        <v>0</v>
      </c>
    </row>
    <row r="19" spans="9:15" ht="12.75">
      <c r="I19" s="14" t="s">
        <v>20</v>
      </c>
      <c r="J19" s="15">
        <v>98</v>
      </c>
      <c r="K19" s="15">
        <v>83801</v>
      </c>
      <c r="L19" s="15">
        <v>40</v>
      </c>
      <c r="M19" s="15">
        <v>1</v>
      </c>
      <c r="N19" s="15">
        <v>1</v>
      </c>
      <c r="O19" s="16">
        <v>1</v>
      </c>
    </row>
    <row r="20" spans="9:15" ht="12.75">
      <c r="I20" s="14" t="s">
        <v>21</v>
      </c>
      <c r="J20" s="15">
        <v>94</v>
      </c>
      <c r="K20" s="15">
        <v>64342</v>
      </c>
      <c r="L20" s="15">
        <v>25</v>
      </c>
      <c r="M20" s="15">
        <v>1</v>
      </c>
      <c r="N20" s="15">
        <v>1</v>
      </c>
      <c r="O20" s="16">
        <v>1</v>
      </c>
    </row>
    <row r="21" spans="9:15" ht="12.75">
      <c r="I21" s="11"/>
      <c r="J21" s="15"/>
      <c r="K21" s="15"/>
      <c r="L21" s="15"/>
      <c r="M21" s="15"/>
      <c r="N21" s="15"/>
      <c r="O21" s="16"/>
    </row>
    <row r="22" spans="9:15" ht="12.75">
      <c r="I22" s="14" t="s">
        <v>22</v>
      </c>
      <c r="J22" s="18">
        <v>-0.16338531617863303</v>
      </c>
      <c r="K22" s="18">
        <v>0.09488834986877426</v>
      </c>
      <c r="L22" s="18">
        <v>-0.0045154327108246775</v>
      </c>
      <c r="M22" s="18">
        <v>0.040108342972117114</v>
      </c>
      <c r="N22" s="18">
        <v>0.554759433926849</v>
      </c>
      <c r="O22" s="19">
        <v>0.00668342388043499</v>
      </c>
    </row>
    <row r="23" spans="9:15" ht="12.75">
      <c r="I23" s="14" t="s">
        <v>23</v>
      </c>
      <c r="J23" s="18">
        <v>-0.1825177720263036</v>
      </c>
      <c r="K23" s="18">
        <v>0.038678963052225956</v>
      </c>
      <c r="L23" s="18">
        <v>-1.154075950027819</v>
      </c>
      <c r="M23" s="18">
        <v>-2.005086108100263</v>
      </c>
      <c r="N23" s="18">
        <v>-1.6979128411576512</v>
      </c>
      <c r="O23" s="19">
        <v>-2.006655349956773</v>
      </c>
    </row>
    <row r="24" spans="9:15" ht="12.75">
      <c r="I24" s="11"/>
      <c r="J24" s="15"/>
      <c r="K24" s="15"/>
      <c r="L24" s="15"/>
      <c r="M24" s="15"/>
      <c r="N24" s="15"/>
      <c r="O24" s="16"/>
    </row>
    <row r="25" spans="9:15" ht="12.75">
      <c r="I25" s="20" t="s">
        <v>24</v>
      </c>
      <c r="J25" s="15">
        <v>600</v>
      </c>
      <c r="K25" s="15"/>
      <c r="L25" s="15"/>
      <c r="M25" s="15"/>
      <c r="N25" s="15"/>
      <c r="O25" s="16"/>
    </row>
    <row r="26" spans="9:15" ht="12.75">
      <c r="I26" s="21"/>
      <c r="J26" s="15"/>
      <c r="K26" s="15"/>
      <c r="L26" s="15"/>
      <c r="M26" s="15"/>
      <c r="N26" s="15"/>
      <c r="O26" s="16"/>
    </row>
    <row r="27" spans="9:15" ht="12.75">
      <c r="I27" s="22" t="s">
        <v>25</v>
      </c>
      <c r="J27" s="15"/>
      <c r="K27" s="15"/>
      <c r="L27" s="15"/>
      <c r="M27" s="15"/>
      <c r="N27" s="15"/>
      <c r="O27" s="16"/>
    </row>
    <row r="28" spans="9:15" ht="12.75">
      <c r="I28" s="23" t="s">
        <v>26</v>
      </c>
      <c r="J28" s="24">
        <v>1.9639322489452855</v>
      </c>
      <c r="K28" s="25"/>
      <c r="L28" s="25"/>
      <c r="M28" s="25"/>
      <c r="N28" s="25"/>
      <c r="O28" s="26"/>
    </row>
    <row r="30" spans="2:13" ht="12.75">
      <c r="B30" s="1">
        <v>3</v>
      </c>
      <c r="C30" s="2">
        <f>K36</f>
        <v>50.92794048369968</v>
      </c>
      <c r="D30" s="5" t="s">
        <v>6</v>
      </c>
      <c r="E30" s="6">
        <f>J42</f>
        <v>1.963952263346994</v>
      </c>
      <c r="F30" s="7" t="s">
        <v>7</v>
      </c>
      <c r="G30" s="2">
        <f>K37</f>
        <v>13.452372651334613</v>
      </c>
      <c r="I30" s="27" t="s">
        <v>27</v>
      </c>
      <c r="J30" s="28"/>
      <c r="K30" s="29"/>
      <c r="L30" s="30"/>
      <c r="M30" s="31"/>
    </row>
    <row r="31" spans="6:13" ht="12.75">
      <c r="F31" s="6">
        <f>E30*G30</f>
        <v>26.419817715975814</v>
      </c>
      <c r="I31" s="32"/>
      <c r="J31" s="33"/>
      <c r="K31" s="34"/>
      <c r="L31" s="35"/>
      <c r="M31" s="36"/>
    </row>
    <row r="32" spans="9:13" ht="12.75">
      <c r="I32" s="32"/>
      <c r="J32" s="12" t="s">
        <v>28</v>
      </c>
      <c r="K32" s="12" t="s">
        <v>10</v>
      </c>
      <c r="L32" s="12" t="s">
        <v>11</v>
      </c>
      <c r="M32" s="13" t="s">
        <v>12</v>
      </c>
    </row>
    <row r="33" spans="9:13" ht="12.75">
      <c r="I33" s="37" t="s">
        <v>29</v>
      </c>
      <c r="J33" s="15">
        <v>104.13671538252925</v>
      </c>
      <c r="K33" s="15">
        <v>-0.000471253667262145</v>
      </c>
      <c r="L33" s="15">
        <v>-1.0388981192958697</v>
      </c>
      <c r="M33" s="16">
        <v>-0.3999166545561934</v>
      </c>
    </row>
    <row r="34" spans="9:13" ht="12.75">
      <c r="I34" s="37" t="s">
        <v>30</v>
      </c>
      <c r="J34" s="38"/>
      <c r="K34" s="39">
        <v>60000</v>
      </c>
      <c r="L34" s="40">
        <v>24</v>
      </c>
      <c r="M34" s="41">
        <v>0</v>
      </c>
    </row>
    <row r="35" spans="9:13" ht="12.75">
      <c r="I35" s="32"/>
      <c r="J35" s="33"/>
      <c r="K35" s="34"/>
      <c r="L35" s="35"/>
      <c r="M35" s="16"/>
    </row>
    <row r="36" spans="9:13" ht="12.75">
      <c r="I36" s="37" t="s">
        <v>31</v>
      </c>
      <c r="J36" s="33"/>
      <c r="K36" s="34">
        <v>50.92794048369968</v>
      </c>
      <c r="L36" s="35"/>
      <c r="M36" s="16"/>
    </row>
    <row r="37" spans="9:13" ht="12.75">
      <c r="I37" s="37" t="s">
        <v>32</v>
      </c>
      <c r="J37" s="33"/>
      <c r="K37" s="34">
        <v>13.452372651334613</v>
      </c>
      <c r="L37" s="35"/>
      <c r="M37" s="16"/>
    </row>
    <row r="38" spans="9:13" ht="12.75">
      <c r="I38" s="37" t="s">
        <v>33</v>
      </c>
      <c r="J38" s="33"/>
      <c r="K38" s="34">
        <v>13.419867446199437</v>
      </c>
      <c r="L38" s="35"/>
      <c r="M38" s="36"/>
    </row>
    <row r="39" spans="9:13" ht="12.75">
      <c r="I39" s="37" t="s">
        <v>34</v>
      </c>
      <c r="J39" s="33"/>
      <c r="K39" s="34">
        <v>0.9346056263537479</v>
      </c>
      <c r="L39" s="35"/>
      <c r="M39" s="36"/>
    </row>
    <row r="40" spans="9:13" ht="12.75">
      <c r="I40" s="37"/>
      <c r="J40" s="33"/>
      <c r="K40" s="15"/>
      <c r="L40" s="35"/>
      <c r="M40" s="36"/>
    </row>
    <row r="41" spans="9:13" ht="12.75">
      <c r="I41" s="37" t="s">
        <v>35</v>
      </c>
      <c r="J41" s="42">
        <v>0.95</v>
      </c>
      <c r="K41" s="15"/>
      <c r="L41" s="35"/>
      <c r="M41" s="36"/>
    </row>
    <row r="42" spans="9:13" ht="12.75">
      <c r="I42" s="43" t="s">
        <v>36</v>
      </c>
      <c r="J42" s="44">
        <v>1.963952263346994</v>
      </c>
      <c r="K42" s="25"/>
      <c r="L42" s="45"/>
      <c r="M42" s="46"/>
    </row>
    <row r="44" spans="2:12" ht="12.75">
      <c r="B44" s="1">
        <v>4</v>
      </c>
      <c r="C44" s="2">
        <f>K50</f>
        <v>59.288076486619474</v>
      </c>
      <c r="D44" s="5" t="s">
        <v>6</v>
      </c>
      <c r="E44" s="6">
        <f>J56</f>
        <v>1.9639455694852226</v>
      </c>
      <c r="F44" s="7" t="s">
        <v>7</v>
      </c>
      <c r="G44" s="2">
        <f>K53</f>
        <v>1.0197511556532215</v>
      </c>
      <c r="I44" s="27" t="s">
        <v>27</v>
      </c>
      <c r="J44" s="28"/>
      <c r="K44" s="29"/>
      <c r="L44" s="31"/>
    </row>
    <row r="45" spans="6:12" ht="12.75">
      <c r="F45" s="6">
        <f>E44*G44</f>
        <v>2.00273576412258</v>
      </c>
      <c r="I45" s="32"/>
      <c r="J45" s="33"/>
      <c r="K45" s="34"/>
      <c r="L45" s="36"/>
    </row>
    <row r="46" spans="9:12" ht="12.75">
      <c r="I46" s="32"/>
      <c r="J46" s="12" t="s">
        <v>28</v>
      </c>
      <c r="K46" s="12" t="s">
        <v>11</v>
      </c>
      <c r="L46" s="13" t="s">
        <v>12</v>
      </c>
    </row>
    <row r="47" spans="9:12" ht="12.75">
      <c r="I47" s="37" t="s">
        <v>29</v>
      </c>
      <c r="J47" s="15">
        <v>80.89652607676638</v>
      </c>
      <c r="K47" s="15">
        <v>-1.0693880302781786</v>
      </c>
      <c r="L47" s="16">
        <v>-0.22068898458333308</v>
      </c>
    </row>
    <row r="48" spans="9:12" ht="12.75">
      <c r="I48" s="37" t="s">
        <v>30</v>
      </c>
      <c r="J48" s="38"/>
      <c r="K48" s="39">
        <v>20</v>
      </c>
      <c r="L48" s="41">
        <v>1</v>
      </c>
    </row>
    <row r="49" spans="9:12" ht="12.75">
      <c r="I49" s="32"/>
      <c r="J49" s="33"/>
      <c r="K49" s="34"/>
      <c r="L49" s="36"/>
    </row>
    <row r="50" spans="9:12" ht="12.75">
      <c r="I50" s="37" t="s">
        <v>31</v>
      </c>
      <c r="J50" s="33"/>
      <c r="K50" s="34">
        <v>59.288076486619474</v>
      </c>
      <c r="L50" s="36"/>
    </row>
    <row r="51" spans="9:12" ht="12.75">
      <c r="I51" s="37" t="s">
        <v>32</v>
      </c>
      <c r="J51" s="33"/>
      <c r="K51" s="34">
        <v>14.315813235182953</v>
      </c>
      <c r="L51" s="36"/>
    </row>
    <row r="52" spans="9:12" ht="12.75">
      <c r="I52" s="37" t="s">
        <v>33</v>
      </c>
      <c r="J52" s="33"/>
      <c r="K52" s="34">
        <v>14.279447334024637</v>
      </c>
      <c r="L52" s="36"/>
    </row>
    <row r="53" spans="9:12" ht="12.75">
      <c r="I53" s="37" t="s">
        <v>34</v>
      </c>
      <c r="J53" s="33"/>
      <c r="K53" s="34">
        <v>1.0197511556532215</v>
      </c>
      <c r="L53" s="36"/>
    </row>
    <row r="54" spans="9:12" ht="12.75">
      <c r="I54" s="37"/>
      <c r="J54" s="33"/>
      <c r="K54" s="15"/>
      <c r="L54" s="36"/>
    </row>
    <row r="55" spans="9:12" ht="12.75">
      <c r="I55" s="37" t="s">
        <v>35</v>
      </c>
      <c r="J55" s="42">
        <v>0.95</v>
      </c>
      <c r="K55" s="15"/>
      <c r="L55" s="36"/>
    </row>
    <row r="56" spans="9:12" ht="12.75">
      <c r="I56" s="43" t="s">
        <v>36</v>
      </c>
      <c r="J56" s="44">
        <v>1.9639455694852226</v>
      </c>
      <c r="K56" s="25"/>
      <c r="L56" s="46"/>
    </row>
    <row r="58" spans="2:15" ht="12.75">
      <c r="B58" s="1">
        <v>5</v>
      </c>
      <c r="C58" s="4" t="s">
        <v>37</v>
      </c>
      <c r="D58" s="47">
        <f>K61</f>
        <v>-0.32191304311920915</v>
      </c>
      <c r="E58" s="4" t="s">
        <v>38</v>
      </c>
      <c r="I58" s="8" t="s">
        <v>39</v>
      </c>
      <c r="J58" s="9"/>
      <c r="K58" s="9"/>
      <c r="L58" s="9"/>
      <c r="M58" s="9"/>
      <c r="N58" s="9"/>
      <c r="O58" s="10"/>
    </row>
    <row r="59" spans="4:15" ht="12.75">
      <c r="D59" s="2">
        <f>K70</f>
        <v>-0.0005051629864146444</v>
      </c>
      <c r="E59" s="4" t="s">
        <v>40</v>
      </c>
      <c r="I59" s="21"/>
      <c r="J59" s="15"/>
      <c r="K59" s="15"/>
      <c r="L59" s="15"/>
      <c r="M59" s="15"/>
      <c r="N59" s="15"/>
      <c r="O59" s="16"/>
    </row>
    <row r="60" spans="9:15" ht="12.75">
      <c r="I60" s="48"/>
      <c r="J60" s="49" t="s">
        <v>9</v>
      </c>
      <c r="K60" s="49" t="s">
        <v>10</v>
      </c>
      <c r="L60" s="49" t="s">
        <v>11</v>
      </c>
      <c r="M60" s="49" t="s">
        <v>12</v>
      </c>
      <c r="N60" s="49" t="s">
        <v>13</v>
      </c>
      <c r="O60" s="50" t="s">
        <v>14</v>
      </c>
    </row>
    <row r="61" spans="9:15" ht="12.75">
      <c r="I61" s="51" t="s">
        <v>9</v>
      </c>
      <c r="J61" s="52">
        <v>1</v>
      </c>
      <c r="K61" s="52">
        <v>-0.32191304311920915</v>
      </c>
      <c r="L61" s="52">
        <v>-0.4890517692291521</v>
      </c>
      <c r="M61" s="52">
        <v>-0.019530051547428783</v>
      </c>
      <c r="N61" s="52">
        <v>-0.071683657659783</v>
      </c>
      <c r="O61" s="53">
        <v>0.06094180634586085</v>
      </c>
    </row>
    <row r="62" spans="9:15" ht="12.75">
      <c r="I62" s="51" t="s">
        <v>10</v>
      </c>
      <c r="J62" s="52">
        <v>-0.32191304311920915</v>
      </c>
      <c r="K62" s="52">
        <v>1</v>
      </c>
      <c r="L62" s="52">
        <v>0.04593747359904002</v>
      </c>
      <c r="M62" s="52">
        <v>-0.017056976477225753</v>
      </c>
      <c r="N62" s="52">
        <v>0.14450192025161795</v>
      </c>
      <c r="O62" s="53">
        <v>-0.14258516432069793</v>
      </c>
    </row>
    <row r="63" spans="9:15" ht="12.75">
      <c r="I63" s="51" t="s">
        <v>11</v>
      </c>
      <c r="J63" s="52">
        <v>-0.4890517692291521</v>
      </c>
      <c r="K63" s="52">
        <v>0.04593747359904002</v>
      </c>
      <c r="L63" s="52">
        <v>1</v>
      </c>
      <c r="M63" s="52">
        <v>0.02613005873009874</v>
      </c>
      <c r="N63" s="52">
        <v>0.04831987875710823</v>
      </c>
      <c r="O63" s="53">
        <v>-0.020612879484902463</v>
      </c>
    </row>
    <row r="64" spans="9:15" ht="12.75">
      <c r="I64" s="51" t="s">
        <v>12</v>
      </c>
      <c r="J64" s="52">
        <v>-0.019530051547428783</v>
      </c>
      <c r="K64" s="52">
        <v>-0.017056976477225753</v>
      </c>
      <c r="L64" s="52">
        <v>0.02613005873009874</v>
      </c>
      <c r="M64" s="52">
        <v>1</v>
      </c>
      <c r="N64" s="52">
        <v>-0.033208936717226675</v>
      </c>
      <c r="O64" s="53">
        <v>0.029939488127550453</v>
      </c>
    </row>
    <row r="65" spans="9:15" ht="12.75">
      <c r="I65" s="51" t="s">
        <v>13</v>
      </c>
      <c r="J65" s="52">
        <v>-0.071683657659783</v>
      </c>
      <c r="K65" s="52">
        <v>0.14450192025161795</v>
      </c>
      <c r="L65" s="52">
        <v>0.04831987875710823</v>
      </c>
      <c r="M65" s="52">
        <v>-0.033208936717226675</v>
      </c>
      <c r="N65" s="52">
        <v>1</v>
      </c>
      <c r="O65" s="53">
        <v>-0.7583538369737501</v>
      </c>
    </row>
    <row r="66" spans="9:15" ht="12.75">
      <c r="I66" s="54" t="s">
        <v>14</v>
      </c>
      <c r="J66" s="55">
        <v>0.06094180634586085</v>
      </c>
      <c r="K66" s="55">
        <v>-0.14258516432069793</v>
      </c>
      <c r="L66" s="55">
        <v>-0.020612879484902463</v>
      </c>
      <c r="M66" s="55">
        <v>0.029939488127550453</v>
      </c>
      <c r="N66" s="55">
        <v>-0.7583538369737501</v>
      </c>
      <c r="O66" s="56">
        <v>1</v>
      </c>
    </row>
    <row r="68" spans="9:11" ht="12.75">
      <c r="I68" s="8" t="s">
        <v>41</v>
      </c>
      <c r="J68" s="9"/>
      <c r="K68" s="10"/>
    </row>
    <row r="69" spans="9:11" ht="12.75">
      <c r="I69" s="21"/>
      <c r="J69" s="12" t="s">
        <v>28</v>
      </c>
      <c r="K69" s="13" t="s">
        <v>10</v>
      </c>
    </row>
    <row r="70" spans="9:11" ht="12.75">
      <c r="I70" s="57" t="s">
        <v>42</v>
      </c>
      <c r="J70" s="25">
        <v>77.26838836188767</v>
      </c>
      <c r="K70" s="26">
        <v>-0.0005051629864146444</v>
      </c>
    </row>
    <row r="72" spans="2:19" ht="12.75">
      <c r="B72" s="1">
        <v>6</v>
      </c>
      <c r="C72" s="4" t="s">
        <v>43</v>
      </c>
      <c r="I72" s="58">
        <v>77</v>
      </c>
      <c r="J72" s="59">
        <v>69.12338623309557</v>
      </c>
      <c r="K72" s="59">
        <v>7.876613766904427</v>
      </c>
      <c r="L72" s="60">
        <v>0.5939345225645394</v>
      </c>
      <c r="M72" s="61">
        <v>0.026587907297827677</v>
      </c>
      <c r="N72" s="60">
        <v>0.0016058808057687014</v>
      </c>
      <c r="O72" s="59">
        <v>23084</v>
      </c>
      <c r="P72" s="59">
        <v>23</v>
      </c>
      <c r="Q72" s="59">
        <v>0</v>
      </c>
      <c r="R72" s="59">
        <v>0</v>
      </c>
      <c r="S72" s="62">
        <v>0</v>
      </c>
    </row>
    <row r="73" spans="3:19" ht="12.75">
      <c r="C73" s="4" t="s">
        <v>44</v>
      </c>
      <c r="I73" s="58">
        <v>68</v>
      </c>
      <c r="J73" s="59">
        <v>46.15407606255612</v>
      </c>
      <c r="K73" s="59">
        <v>21.845923937443878</v>
      </c>
      <c r="L73" s="60">
        <v>1.6472621914493202</v>
      </c>
      <c r="M73" s="61">
        <v>0.026557845513196402</v>
      </c>
      <c r="N73" s="60">
        <v>0.012338344770638452</v>
      </c>
      <c r="O73" s="59">
        <v>83801</v>
      </c>
      <c r="P73" s="59">
        <v>18</v>
      </c>
      <c r="Q73" s="59">
        <v>0</v>
      </c>
      <c r="R73" s="59">
        <v>0</v>
      </c>
      <c r="S73" s="62">
        <v>1</v>
      </c>
    </row>
    <row r="75" spans="2:15" ht="12.75">
      <c r="B75" s="1">
        <v>7</v>
      </c>
      <c r="C75" s="17">
        <f>N84</f>
        <v>0.9656956795330022</v>
      </c>
      <c r="I75" s="63" t="s">
        <v>45</v>
      </c>
      <c r="J75" s="9"/>
      <c r="K75" s="9"/>
      <c r="L75" s="9"/>
      <c r="M75" s="9"/>
      <c r="N75" s="9"/>
      <c r="O75" s="10"/>
    </row>
    <row r="76" spans="9:15" ht="12.75">
      <c r="I76" s="21"/>
      <c r="J76" s="64" t="s">
        <v>46</v>
      </c>
      <c r="K76" s="65"/>
      <c r="L76" s="64" t="s">
        <v>47</v>
      </c>
      <c r="M76" s="65"/>
      <c r="N76" s="64" t="s">
        <v>48</v>
      </c>
      <c r="O76" s="66"/>
    </row>
    <row r="77" spans="9:15" ht="12.75">
      <c r="I77" s="21"/>
      <c r="J77" s="12" t="s">
        <v>49</v>
      </c>
      <c r="K77" s="12" t="s">
        <v>50</v>
      </c>
      <c r="L77" s="12" t="s">
        <v>49</v>
      </c>
      <c r="M77" s="12" t="s">
        <v>50</v>
      </c>
      <c r="N77" s="12" t="s">
        <v>49</v>
      </c>
      <c r="O77" s="13" t="s">
        <v>50</v>
      </c>
    </row>
    <row r="78" spans="9:15" ht="12.75">
      <c r="I78" s="67" t="s">
        <v>40</v>
      </c>
      <c r="J78" s="15">
        <v>52670.73933828957</v>
      </c>
      <c r="K78" s="15">
        <v>3</v>
      </c>
      <c r="L78" s="15">
        <v>52683.35376069168</v>
      </c>
      <c r="M78" s="15">
        <v>5</v>
      </c>
      <c r="N78" s="15">
        <v>12.614422402111813</v>
      </c>
      <c r="O78" s="16">
        <v>2</v>
      </c>
    </row>
    <row r="79" spans="9:15" ht="12.75">
      <c r="I79" s="67" t="s">
        <v>51</v>
      </c>
      <c r="J79" s="15">
        <v>107335.33399504377</v>
      </c>
      <c r="K79" s="15">
        <v>596</v>
      </c>
      <c r="L79" s="15">
        <v>107322.71957264165</v>
      </c>
      <c r="M79" s="15">
        <v>594</v>
      </c>
      <c r="N79" s="15">
        <v>107322.71957264165</v>
      </c>
      <c r="O79" s="16">
        <v>594</v>
      </c>
    </row>
    <row r="80" spans="9:15" ht="12.75">
      <c r="I80" s="68" t="s">
        <v>52</v>
      </c>
      <c r="J80" s="15">
        <v>160006.07333333333</v>
      </c>
      <c r="K80" s="15">
        <v>599</v>
      </c>
      <c r="L80" s="15">
        <v>160006.07333333333</v>
      </c>
      <c r="M80" s="15">
        <v>599</v>
      </c>
      <c r="N80" s="15">
        <v>107335.33399504377</v>
      </c>
      <c r="O80" s="16">
        <v>596</v>
      </c>
    </row>
    <row r="81" spans="9:15" ht="12.75">
      <c r="I81" s="69"/>
      <c r="J81" s="15"/>
      <c r="K81" s="15"/>
      <c r="L81" s="15"/>
      <c r="M81" s="15"/>
      <c r="N81" s="15"/>
      <c r="O81" s="16"/>
    </row>
    <row r="82" spans="9:15" ht="12.75">
      <c r="I82" s="67" t="s">
        <v>53</v>
      </c>
      <c r="J82" s="70">
        <v>97.48812274334595</v>
      </c>
      <c r="K82" s="15"/>
      <c r="L82" s="70">
        <v>58.31740428953535</v>
      </c>
      <c r="M82" s="15"/>
      <c r="N82" s="71">
        <v>0.034908577310989515</v>
      </c>
      <c r="O82" s="16"/>
    </row>
    <row r="83" spans="9:15" ht="12.75">
      <c r="I83" s="67" t="s">
        <v>54</v>
      </c>
      <c r="J83" s="72" t="s">
        <v>55</v>
      </c>
      <c r="K83" s="73"/>
      <c r="L83" s="72" t="s">
        <v>56</v>
      </c>
      <c r="M83" s="73"/>
      <c r="N83" s="72" t="s">
        <v>57</v>
      </c>
      <c r="O83" s="16"/>
    </row>
    <row r="84" spans="9:15" ht="12.75">
      <c r="I84" s="74" t="s">
        <v>58</v>
      </c>
      <c r="J84" s="75">
        <v>2.3930895942833207E-51</v>
      </c>
      <c r="K84" s="75"/>
      <c r="L84" s="75">
        <v>2.2692377019849893E-49</v>
      </c>
      <c r="M84" s="75"/>
      <c r="N84" s="75">
        <v>0.9656956795330022</v>
      </c>
      <c r="O84" s="26"/>
    </row>
    <row r="86" spans="2:12" ht="12.75">
      <c r="B86" s="1">
        <v>8</v>
      </c>
      <c r="C86" s="2">
        <f>K92</f>
        <v>49409.12374581941</v>
      </c>
      <c r="D86" s="5" t="s">
        <v>6</v>
      </c>
      <c r="E86" s="6">
        <f>J98</f>
        <v>1.9639455694852226</v>
      </c>
      <c r="F86" s="7" t="s">
        <v>7</v>
      </c>
      <c r="G86" s="2">
        <f>K95</f>
        <v>596.212531170562</v>
      </c>
      <c r="I86" s="27" t="s">
        <v>27</v>
      </c>
      <c r="J86" s="28"/>
      <c r="K86" s="29"/>
      <c r="L86" s="31"/>
    </row>
    <row r="87" spans="6:12" ht="12.75">
      <c r="F87" s="2">
        <v>24.20750447984736</v>
      </c>
      <c r="I87" s="32"/>
      <c r="J87" s="33"/>
      <c r="K87" s="34"/>
      <c r="L87" s="36"/>
    </row>
    <row r="88" spans="9:12" ht="12.75">
      <c r="I88" s="32"/>
      <c r="J88" s="12" t="s">
        <v>28</v>
      </c>
      <c r="K88" s="12" t="s">
        <v>13</v>
      </c>
      <c r="L88" s="13" t="s">
        <v>14</v>
      </c>
    </row>
    <row r="89" spans="2:12" ht="12.75">
      <c r="B89" s="1">
        <v>9</v>
      </c>
      <c r="C89" s="2">
        <f>K89-L89</f>
        <v>3465.053526907839</v>
      </c>
      <c r="I89" s="37" t="s">
        <v>29</v>
      </c>
      <c r="J89" s="15">
        <v>51025.64197530862</v>
      </c>
      <c r="K89" s="15">
        <v>1848.5352974186244</v>
      </c>
      <c r="L89" s="16">
        <v>-1616.5182294892147</v>
      </c>
    </row>
    <row r="90" spans="9:12" ht="12.75">
      <c r="I90" s="37" t="s">
        <v>30</v>
      </c>
      <c r="J90" s="38"/>
      <c r="K90" s="39">
        <v>0</v>
      </c>
      <c r="L90" s="41">
        <v>1</v>
      </c>
    </row>
    <row r="91" spans="9:12" ht="12.75">
      <c r="I91" s="32"/>
      <c r="J91" s="33"/>
      <c r="K91" s="34"/>
      <c r="L91" s="36"/>
    </row>
    <row r="92" spans="9:12" ht="12.75">
      <c r="I92" s="37" t="s">
        <v>59</v>
      </c>
      <c r="J92" s="33"/>
      <c r="K92" s="34">
        <v>49409.12374581941</v>
      </c>
      <c r="L92" s="36"/>
    </row>
    <row r="93" spans="9:12" ht="12.75">
      <c r="I93" s="37" t="s">
        <v>32</v>
      </c>
      <c r="J93" s="33"/>
      <c r="K93" s="34">
        <v>10326.703960966563</v>
      </c>
      <c r="L93" s="36"/>
    </row>
    <row r="94" spans="9:12" ht="12.75">
      <c r="I94" s="37" t="s">
        <v>33</v>
      </c>
      <c r="J94" s="33"/>
      <c r="K94" s="34">
        <v>10309.47842109957</v>
      </c>
      <c r="L94" s="36"/>
    </row>
    <row r="95" spans="9:12" ht="12.75">
      <c r="I95" s="37" t="s">
        <v>34</v>
      </c>
      <c r="J95" s="33"/>
      <c r="K95" s="34">
        <v>596.212531170562</v>
      </c>
      <c r="L95" s="36"/>
    </row>
    <row r="96" spans="9:12" ht="12.75">
      <c r="I96" s="37"/>
      <c r="J96" s="33"/>
      <c r="K96" s="15"/>
      <c r="L96" s="36"/>
    </row>
    <row r="97" spans="9:12" ht="12.75">
      <c r="I97" s="37" t="s">
        <v>35</v>
      </c>
      <c r="J97" s="42">
        <v>0.95</v>
      </c>
      <c r="K97" s="15"/>
      <c r="L97" s="36"/>
    </row>
    <row r="98" spans="9:12" ht="12.75">
      <c r="I98" s="43" t="s">
        <v>36</v>
      </c>
      <c r="J98" s="44">
        <v>1.9639455694852226</v>
      </c>
      <c r="K98" s="25"/>
      <c r="L98" s="46"/>
    </row>
    <row r="100" spans="2:13" ht="12.75">
      <c r="B100" s="1">
        <v>10</v>
      </c>
      <c r="C100" s="17">
        <f>K110</f>
        <v>0.325803013132307</v>
      </c>
      <c r="I100" s="8" t="s">
        <v>41</v>
      </c>
      <c r="J100" s="9"/>
      <c r="K100" s="9"/>
      <c r="L100" s="9"/>
      <c r="M100" s="10"/>
    </row>
    <row r="101" spans="9:13" ht="12.75">
      <c r="I101" s="21"/>
      <c r="J101" s="12" t="s">
        <v>28</v>
      </c>
      <c r="K101" s="12" t="s">
        <v>10</v>
      </c>
      <c r="L101" s="12" t="s">
        <v>11</v>
      </c>
      <c r="M101" s="13" t="s">
        <v>12</v>
      </c>
    </row>
    <row r="102" spans="2:13" ht="12.75">
      <c r="B102" s="1">
        <v>11</v>
      </c>
      <c r="C102" s="4" t="s">
        <v>60</v>
      </c>
      <c r="I102" s="22" t="s">
        <v>42</v>
      </c>
      <c r="J102" s="15">
        <v>104.13671538252925</v>
      </c>
      <c r="K102" s="15">
        <v>-0.000471253667262145</v>
      </c>
      <c r="L102" s="15">
        <v>-1.0388981192958697</v>
      </c>
      <c r="M102" s="16">
        <v>-0.3999166545561934</v>
      </c>
    </row>
    <row r="103" spans="9:13" ht="12.75">
      <c r="I103" s="22" t="s">
        <v>61</v>
      </c>
      <c r="J103" s="15">
        <v>3.364025170624803</v>
      </c>
      <c r="K103" s="15">
        <v>5.271136427684436E-05</v>
      </c>
      <c r="L103" s="15">
        <v>0.07349092460280754</v>
      </c>
      <c r="M103" s="16">
        <v>1.0965044126544428</v>
      </c>
    </row>
    <row r="104" spans="2:13" ht="14.25">
      <c r="B104" s="1">
        <v>12</v>
      </c>
      <c r="C104" s="4" t="s">
        <v>62</v>
      </c>
      <c r="I104" s="22" t="s">
        <v>63</v>
      </c>
      <c r="J104" s="70">
        <v>30.95598579103017</v>
      </c>
      <c r="K104" s="70">
        <v>-8.940266937260104</v>
      </c>
      <c r="L104" s="70">
        <v>-14.136413780487137</v>
      </c>
      <c r="M104" s="76">
        <v>-0.36471960344242127</v>
      </c>
    </row>
    <row r="105" spans="9:13" ht="12.75">
      <c r="I105" s="77" t="s">
        <v>58</v>
      </c>
      <c r="J105" s="78">
        <v>3.6893321326805617E-126</v>
      </c>
      <c r="K105" s="78">
        <v>4.846872846366009E-18</v>
      </c>
      <c r="L105" s="78">
        <v>2.452842455644291E-39</v>
      </c>
      <c r="M105" s="79">
        <v>0.7154500968707154</v>
      </c>
    </row>
    <row r="106" spans="9:13" ht="12.75">
      <c r="I106" s="22" t="s">
        <v>64</v>
      </c>
      <c r="J106" s="15"/>
      <c r="K106" s="70">
        <v>-0.3003044684372901</v>
      </c>
      <c r="L106" s="70">
        <v>-0.47493665083590086</v>
      </c>
      <c r="M106" s="76">
        <v>-0.012242215222151073</v>
      </c>
    </row>
    <row r="107" spans="9:13" ht="12.75">
      <c r="I107" s="21"/>
      <c r="J107" s="15"/>
      <c r="K107" s="15"/>
      <c r="L107" s="15"/>
      <c r="M107" s="16"/>
    </row>
    <row r="108" spans="9:13" ht="12.75">
      <c r="I108" s="22" t="s">
        <v>33</v>
      </c>
      <c r="J108" s="15"/>
      <c r="K108" s="15">
        <v>13.419867446199437</v>
      </c>
      <c r="L108" s="15"/>
      <c r="M108" s="16"/>
    </row>
    <row r="109" spans="9:13" ht="12.75">
      <c r="I109" s="77" t="s">
        <v>65</v>
      </c>
      <c r="J109" s="15"/>
      <c r="K109" s="80">
        <v>0.3291796257543489</v>
      </c>
      <c r="L109" s="80"/>
      <c r="M109" s="16"/>
    </row>
    <row r="110" spans="9:13" ht="12.75">
      <c r="I110" s="81" t="s">
        <v>66</v>
      </c>
      <c r="J110" s="25"/>
      <c r="K110" s="82">
        <v>0.325803013132307</v>
      </c>
      <c r="L110" s="82"/>
      <c r="M110" s="26"/>
    </row>
    <row r="112" spans="9:14" ht="12.75">
      <c r="I112" s="8" t="s">
        <v>41</v>
      </c>
      <c r="J112" s="9"/>
      <c r="K112" s="9"/>
      <c r="L112" s="9"/>
      <c r="M112" s="9"/>
      <c r="N112" s="10"/>
    </row>
    <row r="113" spans="2:14" ht="14.25">
      <c r="B113" s="1">
        <v>13</v>
      </c>
      <c r="C113" s="2">
        <f>-L114/(2*M114)</f>
        <v>22.063143851794916</v>
      </c>
      <c r="I113" s="21"/>
      <c r="J113" s="12" t="s">
        <v>28</v>
      </c>
      <c r="K113" s="12" t="s">
        <v>10</v>
      </c>
      <c r="L113" s="12" t="s">
        <v>11</v>
      </c>
      <c r="M113" s="12" t="s">
        <v>67</v>
      </c>
      <c r="N113" s="13" t="s">
        <v>12</v>
      </c>
    </row>
    <row r="114" spans="9:14" ht="12.75">
      <c r="I114" s="22" t="s">
        <v>42</v>
      </c>
      <c r="J114" s="15">
        <v>37.25340792560758</v>
      </c>
      <c r="K114" s="15">
        <v>-0.0004902418033518759</v>
      </c>
      <c r="L114" s="15">
        <v>4.351892869054053</v>
      </c>
      <c r="M114" s="15">
        <v>-0.0986235891468389</v>
      </c>
      <c r="N114" s="16">
        <v>-1.0512981085652058</v>
      </c>
    </row>
    <row r="115" spans="9:14" ht="12.75">
      <c r="I115" s="22" t="s">
        <v>61</v>
      </c>
      <c r="J115" s="15">
        <v>7.426583303176251</v>
      </c>
      <c r="K115" s="15">
        <v>4.890415389790688E-05</v>
      </c>
      <c r="L115" s="15">
        <v>0.5475022178463533</v>
      </c>
      <c r="M115" s="15">
        <v>0.009938603052530508</v>
      </c>
      <c r="N115" s="16">
        <v>1.0186447945728585</v>
      </c>
    </row>
    <row r="116" spans="9:14" ht="12.75">
      <c r="I116" s="22" t="s">
        <v>63</v>
      </c>
      <c r="J116" s="70">
        <v>5.0162243396199155</v>
      </c>
      <c r="K116" s="70">
        <v>-10.02454319883159</v>
      </c>
      <c r="L116" s="70">
        <v>7.94863057573099</v>
      </c>
      <c r="M116" s="70">
        <v>-9.923284854578023</v>
      </c>
      <c r="N116" s="76">
        <v>-1.0320556431116301</v>
      </c>
    </row>
    <row r="117" spans="9:14" ht="12.75">
      <c r="I117" s="77" t="s">
        <v>58</v>
      </c>
      <c r="J117" s="78">
        <v>6.966561761231363E-07</v>
      </c>
      <c r="K117" s="78">
        <v>5.852748516186421E-22</v>
      </c>
      <c r="L117" s="78">
        <v>9.503653353903365E-15</v>
      </c>
      <c r="M117" s="78">
        <v>1.4022852355962459E-21</v>
      </c>
      <c r="N117" s="79">
        <v>0.302465363608156</v>
      </c>
    </row>
    <row r="118" spans="9:14" ht="12.75">
      <c r="I118" s="22" t="s">
        <v>64</v>
      </c>
      <c r="J118" s="15"/>
      <c r="K118" s="70">
        <v>-0.31240458035402047</v>
      </c>
      <c r="L118" s="70">
        <v>1.9894861542593119</v>
      </c>
      <c r="M118" s="70">
        <v>-2.4827128137738996</v>
      </c>
      <c r="N118" s="76">
        <v>-0.03218224987898613</v>
      </c>
    </row>
    <row r="119" spans="9:14" ht="12.75">
      <c r="I119" s="21"/>
      <c r="J119" s="15"/>
      <c r="K119" s="15"/>
      <c r="L119" s="15"/>
      <c r="M119" s="15"/>
      <c r="N119" s="16"/>
    </row>
    <row r="120" spans="2:14" ht="12.75">
      <c r="B120" s="1">
        <v>14</v>
      </c>
      <c r="C120" s="2" t="s">
        <v>12</v>
      </c>
      <c r="D120" s="83">
        <f>M105</f>
        <v>0.7154500968707154</v>
      </c>
      <c r="I120" s="22" t="s">
        <v>33</v>
      </c>
      <c r="J120" s="15"/>
      <c r="K120" s="15">
        <v>12.441049601225567</v>
      </c>
      <c r="L120" s="15"/>
      <c r="M120" s="15"/>
      <c r="N120" s="16"/>
    </row>
    <row r="121" spans="9:14" ht="12.75">
      <c r="I121" s="77" t="s">
        <v>65</v>
      </c>
      <c r="J121" s="15"/>
      <c r="K121" s="80">
        <v>0.42443478167021176</v>
      </c>
      <c r="L121" s="80"/>
      <c r="M121" s="15"/>
      <c r="N121" s="36"/>
    </row>
    <row r="122" spans="2:14" ht="12.75">
      <c r="B122" s="1">
        <v>15</v>
      </c>
      <c r="C122" s="4" t="s">
        <v>68</v>
      </c>
      <c r="I122" s="81" t="s">
        <v>66</v>
      </c>
      <c r="J122" s="25"/>
      <c r="K122" s="82">
        <v>0.42056543566463334</v>
      </c>
      <c r="L122" s="82"/>
      <c r="M122" s="25"/>
      <c r="N122" s="46"/>
    </row>
    <row r="124" spans="2:14" ht="12.75">
      <c r="B124" s="1">
        <v>16</v>
      </c>
      <c r="C124" s="4" t="s">
        <v>69</v>
      </c>
      <c r="D124" s="84">
        <f>N129</f>
        <v>0.0021350995842029613</v>
      </c>
      <c r="I124" s="8" t="s">
        <v>41</v>
      </c>
      <c r="J124" s="9"/>
      <c r="K124" s="9"/>
      <c r="L124" s="9"/>
      <c r="M124" s="9"/>
      <c r="N124" s="10"/>
    </row>
    <row r="125" spans="9:14" ht="12.75">
      <c r="I125" s="21"/>
      <c r="J125" s="12" t="s">
        <v>28</v>
      </c>
      <c r="K125" s="12" t="s">
        <v>10</v>
      </c>
      <c r="L125" s="12" t="s">
        <v>11</v>
      </c>
      <c r="M125" s="12" t="s">
        <v>12</v>
      </c>
      <c r="N125" s="13" t="s">
        <v>70</v>
      </c>
    </row>
    <row r="126" spans="2:14" ht="12.75">
      <c r="B126" s="1">
        <v>17</v>
      </c>
      <c r="C126" s="4" t="s">
        <v>71</v>
      </c>
      <c r="I126" s="22" t="s">
        <v>42</v>
      </c>
      <c r="J126" s="15">
        <v>111.09226872881402</v>
      </c>
      <c r="K126" s="15">
        <v>-0.0006084731145925594</v>
      </c>
      <c r="L126" s="15">
        <v>-1.0369640126857942</v>
      </c>
      <c r="M126" s="15">
        <v>-17.021401365423117</v>
      </c>
      <c r="N126" s="16">
        <v>0.000326755860403212</v>
      </c>
    </row>
    <row r="127" spans="9:14" ht="12.75">
      <c r="I127" s="22" t="s">
        <v>61</v>
      </c>
      <c r="J127" s="15">
        <v>4.03026932126819</v>
      </c>
      <c r="K127" s="15">
        <v>6.869293645306489E-05</v>
      </c>
      <c r="L127" s="15">
        <v>0.07297433360507459</v>
      </c>
      <c r="M127" s="15">
        <v>5.497981960969508</v>
      </c>
      <c r="N127" s="16">
        <v>0.00010594243079101421</v>
      </c>
    </row>
    <row r="128" spans="3:14" ht="12.75">
      <c r="C128" s="85" t="s">
        <v>72</v>
      </c>
      <c r="D128" s="2">
        <f>M126</f>
        <v>-17.021401365423117</v>
      </c>
      <c r="E128" s="3" t="s">
        <v>73</v>
      </c>
      <c r="F128" s="2">
        <f>N126</f>
        <v>0.000326755860403212</v>
      </c>
      <c r="G128" s="4" t="s">
        <v>74</v>
      </c>
      <c r="I128" s="22" t="s">
        <v>63</v>
      </c>
      <c r="J128" s="70">
        <v>27.56447767462275</v>
      </c>
      <c r="K128" s="70">
        <v>-8.857870197590177</v>
      </c>
      <c r="L128" s="70">
        <v>-14.20998262618851</v>
      </c>
      <c r="M128" s="70">
        <v>-3.095936197364602</v>
      </c>
      <c r="N128" s="76">
        <v>3.084277545488664</v>
      </c>
    </row>
    <row r="129" spans="9:14" ht="12.75">
      <c r="I129" s="77" t="s">
        <v>58</v>
      </c>
      <c r="J129" s="78">
        <v>2.115471095954274E-108</v>
      </c>
      <c r="K129" s="78">
        <v>9.368101052637112E-18</v>
      </c>
      <c r="L129" s="78">
        <v>1.142424779875906E-39</v>
      </c>
      <c r="M129" s="78">
        <v>0.0020542003636754937</v>
      </c>
      <c r="N129" s="79">
        <v>0.0021350995842029613</v>
      </c>
    </row>
    <row r="130" spans="3:14" ht="12.75">
      <c r="C130" s="4" t="s">
        <v>75</v>
      </c>
      <c r="I130" s="22" t="s">
        <v>64</v>
      </c>
      <c r="J130" s="15"/>
      <c r="K130" s="70">
        <v>-0.38774699897338927</v>
      </c>
      <c r="L130" s="70">
        <v>-0.47405246585309285</v>
      </c>
      <c r="M130" s="70">
        <v>-0.5210577167119353</v>
      </c>
      <c r="N130" s="76">
        <v>0.5249266401607885</v>
      </c>
    </row>
    <row r="131" spans="3:14" ht="12.75">
      <c r="C131" s="4" t="s">
        <v>76</v>
      </c>
      <c r="D131" s="85" t="s">
        <v>77</v>
      </c>
      <c r="E131" s="86">
        <f>-M126/N126</f>
        <v>52092.10737465873</v>
      </c>
      <c r="I131" s="21"/>
      <c r="J131" s="15"/>
      <c r="K131" s="15"/>
      <c r="L131" s="15"/>
      <c r="M131" s="15"/>
      <c r="N131" s="16"/>
    </row>
    <row r="132" spans="9:14" ht="12.75">
      <c r="I132" s="22" t="s">
        <v>33</v>
      </c>
      <c r="J132" s="15"/>
      <c r="K132" s="15">
        <v>13.325042932568133</v>
      </c>
      <c r="L132" s="15"/>
      <c r="M132" s="15"/>
      <c r="N132" s="16"/>
    </row>
    <row r="133" spans="9:14" ht="12.75">
      <c r="I133" s="77" t="s">
        <v>65</v>
      </c>
      <c r="J133" s="15"/>
      <c r="K133" s="80">
        <v>0.3397358272332053</v>
      </c>
      <c r="L133" s="80"/>
      <c r="M133" s="15"/>
      <c r="N133" s="36"/>
    </row>
    <row r="134" spans="9:14" ht="12.75">
      <c r="I134" s="81" t="s">
        <v>66</v>
      </c>
      <c r="J134" s="25"/>
      <c r="K134" s="82">
        <v>0.33529707649191587</v>
      </c>
      <c r="L134" s="82"/>
      <c r="M134" s="25"/>
      <c r="N134" s="46"/>
    </row>
    <row r="136" spans="2:15" ht="12.75">
      <c r="B136" s="1">
        <v>18</v>
      </c>
      <c r="C136" s="2">
        <f>K142</f>
        <v>59.09972256173397</v>
      </c>
      <c r="D136" s="5" t="s">
        <v>6</v>
      </c>
      <c r="E136" s="6">
        <f>J148</f>
        <v>1.9639657188208652</v>
      </c>
      <c r="F136" s="7" t="s">
        <v>7</v>
      </c>
      <c r="G136" s="2">
        <f>K143</f>
        <v>12.325828423512998</v>
      </c>
      <c r="I136" s="27" t="s">
        <v>27</v>
      </c>
      <c r="J136" s="28"/>
      <c r="K136" s="29"/>
      <c r="L136" s="30"/>
      <c r="M136" s="30"/>
      <c r="N136" s="9"/>
      <c r="O136" s="10"/>
    </row>
    <row r="137" spans="6:15" ht="12.75">
      <c r="F137" s="6">
        <f>E136*G136</f>
        <v>24.20750447984736</v>
      </c>
      <c r="I137" s="32"/>
      <c r="J137" s="33"/>
      <c r="K137" s="34"/>
      <c r="L137" s="35"/>
      <c r="M137" s="35"/>
      <c r="N137" s="15"/>
      <c r="O137" s="16"/>
    </row>
    <row r="138" spans="9:15" ht="14.25">
      <c r="I138" s="32"/>
      <c r="J138" s="12" t="s">
        <v>28</v>
      </c>
      <c r="K138" s="12" t="s">
        <v>10</v>
      </c>
      <c r="L138" s="12" t="s">
        <v>11</v>
      </c>
      <c r="M138" s="12" t="s">
        <v>67</v>
      </c>
      <c r="N138" s="12" t="s">
        <v>12</v>
      </c>
      <c r="O138" s="13" t="s">
        <v>70</v>
      </c>
    </row>
    <row r="139" spans="9:15" ht="12.75">
      <c r="I139" s="37" t="s">
        <v>29</v>
      </c>
      <c r="J139" s="15">
        <v>43.94555970562226</v>
      </c>
      <c r="K139" s="15">
        <v>-0.0006513468507117967</v>
      </c>
      <c r="L139" s="15">
        <v>4.471288263623718</v>
      </c>
      <c r="M139" s="15">
        <v>-0.10076647022125729</v>
      </c>
      <c r="N139" s="15">
        <v>-20.53023977544308</v>
      </c>
      <c r="O139" s="16">
        <v>0.0003826513596634634</v>
      </c>
    </row>
    <row r="140" spans="9:15" ht="12.75">
      <c r="I140" s="37" t="s">
        <v>30</v>
      </c>
      <c r="J140" s="38"/>
      <c r="K140" s="39">
        <v>50000</v>
      </c>
      <c r="L140" s="40">
        <v>20</v>
      </c>
      <c r="M140" s="40">
        <v>400</v>
      </c>
      <c r="N140" s="87">
        <v>1</v>
      </c>
      <c r="O140" s="88">
        <v>50000</v>
      </c>
    </row>
    <row r="141" spans="9:15" ht="12.75">
      <c r="I141" s="32"/>
      <c r="J141" s="33"/>
      <c r="K141" s="34"/>
      <c r="L141" s="35"/>
      <c r="M141" s="15"/>
      <c r="N141" s="15"/>
      <c r="O141" s="16"/>
    </row>
    <row r="142" spans="9:15" ht="12.75">
      <c r="I142" s="37" t="s">
        <v>31</v>
      </c>
      <c r="J142" s="33"/>
      <c r="K142" s="34">
        <v>59.09972256173397</v>
      </c>
      <c r="L142" s="35"/>
      <c r="M142" s="15"/>
      <c r="N142" s="15"/>
      <c r="O142" s="16"/>
    </row>
    <row r="143" spans="9:15" ht="12.75">
      <c r="I143" s="37" t="s">
        <v>32</v>
      </c>
      <c r="J143" s="33"/>
      <c r="K143" s="34">
        <v>12.325828423512998</v>
      </c>
      <c r="L143" s="35"/>
      <c r="M143" s="15"/>
      <c r="N143" s="15"/>
      <c r="O143" s="16"/>
    </row>
    <row r="144" spans="9:15" ht="12.75">
      <c r="I144" s="37" t="s">
        <v>33</v>
      </c>
      <c r="J144" s="33"/>
      <c r="K144" s="34">
        <v>12.294422483085265</v>
      </c>
      <c r="L144" s="35"/>
      <c r="M144" s="35"/>
      <c r="N144" s="15"/>
      <c r="O144" s="16"/>
    </row>
    <row r="145" spans="9:15" ht="12.75">
      <c r="I145" s="37" t="s">
        <v>34</v>
      </c>
      <c r="J145" s="33"/>
      <c r="K145" s="34">
        <v>0.8793305028761774</v>
      </c>
      <c r="L145" s="35"/>
      <c r="M145" s="35"/>
      <c r="N145" s="15"/>
      <c r="O145" s="16"/>
    </row>
    <row r="146" spans="9:15" ht="12.75">
      <c r="I146" s="37"/>
      <c r="J146" s="33"/>
      <c r="K146" s="15"/>
      <c r="L146" s="35"/>
      <c r="M146" s="35"/>
      <c r="N146" s="15"/>
      <c r="O146" s="16"/>
    </row>
    <row r="147" spans="9:15" ht="12.75">
      <c r="I147" s="37" t="s">
        <v>35</v>
      </c>
      <c r="J147" s="42">
        <v>0.95</v>
      </c>
      <c r="K147" s="15"/>
      <c r="L147" s="35"/>
      <c r="M147" s="35"/>
      <c r="N147" s="15"/>
      <c r="O147" s="16"/>
    </row>
    <row r="148" spans="9:15" ht="12.75">
      <c r="I148" s="37" t="s">
        <v>36</v>
      </c>
      <c r="J148" s="89">
        <v>1.9639657188208652</v>
      </c>
      <c r="K148" s="15"/>
      <c r="L148" s="35"/>
      <c r="M148" s="35"/>
      <c r="N148" s="15"/>
      <c r="O148" s="16"/>
    </row>
    <row r="149" spans="9:15" ht="12.75">
      <c r="I149" s="57" t="s">
        <v>78</v>
      </c>
      <c r="J149" s="90">
        <v>594</v>
      </c>
      <c r="K149" s="25"/>
      <c r="L149" s="45"/>
      <c r="M149" s="45"/>
      <c r="N149" s="25"/>
      <c r="O149" s="2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D63"/>
  <sheetViews>
    <sheetView zoomScalePageLayoutView="0" workbookViewId="0" topLeftCell="A40">
      <selection activeCell="D61" sqref="D61"/>
    </sheetView>
  </sheetViews>
  <sheetFormatPr defaultColWidth="9.140625" defaultRowHeight="15"/>
  <cols>
    <col min="2" max="2" width="9.140625" style="91" customWidth="1"/>
  </cols>
  <sheetData>
    <row r="3" spans="2:3" ht="15">
      <c r="B3" s="91">
        <f>1/55</f>
        <v>0.01818181818181818</v>
      </c>
      <c r="C3">
        <v>105</v>
      </c>
    </row>
    <row r="4" spans="2:3" ht="15">
      <c r="B4" s="91">
        <f>$B$3+B3</f>
        <v>0.03636363636363636</v>
      </c>
      <c r="C4">
        <v>95</v>
      </c>
    </row>
    <row r="5" spans="2:3" ht="15">
      <c r="B5" s="91">
        <f aca="true" t="shared" si="0" ref="B5:B56">$B$3+B4</f>
        <v>0.05454545454545454</v>
      </c>
      <c r="C5">
        <v>83</v>
      </c>
    </row>
    <row r="6" spans="2:3" ht="15">
      <c r="B6" s="91">
        <f t="shared" si="0"/>
        <v>0.07272727272727272</v>
      </c>
      <c r="C6">
        <v>80</v>
      </c>
    </row>
    <row r="7" spans="2:3" ht="15">
      <c r="B7" s="91">
        <f t="shared" si="0"/>
        <v>0.09090909090909091</v>
      </c>
      <c r="C7">
        <v>78</v>
      </c>
    </row>
    <row r="8" spans="2:3" ht="15">
      <c r="B8" s="91">
        <f t="shared" si="0"/>
        <v>0.1090909090909091</v>
      </c>
      <c r="C8">
        <v>73</v>
      </c>
    </row>
    <row r="9" spans="2:3" ht="15">
      <c r="B9" s="91">
        <f t="shared" si="0"/>
        <v>0.1272727272727273</v>
      </c>
      <c r="C9">
        <v>73</v>
      </c>
    </row>
    <row r="10" spans="2:3" ht="15">
      <c r="B10" s="91">
        <f t="shared" si="0"/>
        <v>0.14545454545454548</v>
      </c>
      <c r="C10">
        <v>71</v>
      </c>
    </row>
    <row r="11" spans="2:3" ht="15">
      <c r="B11" s="91">
        <f t="shared" si="0"/>
        <v>0.16363636363636366</v>
      </c>
      <c r="C11">
        <v>68</v>
      </c>
    </row>
    <row r="12" spans="2:3" ht="15">
      <c r="B12" s="91">
        <f t="shared" si="0"/>
        <v>0.18181818181818185</v>
      </c>
      <c r="C12">
        <v>65</v>
      </c>
    </row>
    <row r="13" spans="2:3" ht="15">
      <c r="B13" s="91">
        <f t="shared" si="0"/>
        <v>0.20000000000000004</v>
      </c>
      <c r="C13">
        <v>62</v>
      </c>
    </row>
    <row r="14" spans="2:3" ht="15">
      <c r="B14" s="91">
        <f t="shared" si="0"/>
        <v>0.21818181818181823</v>
      </c>
      <c r="C14">
        <v>60</v>
      </c>
    </row>
    <row r="15" spans="2:3" ht="15">
      <c r="B15" s="91">
        <f t="shared" si="0"/>
        <v>0.23636363636363641</v>
      </c>
      <c r="C15">
        <v>60</v>
      </c>
    </row>
    <row r="16" spans="2:3" ht="15">
      <c r="B16" s="91">
        <f t="shared" si="0"/>
        <v>0.2545454545454546</v>
      </c>
      <c r="C16">
        <v>58</v>
      </c>
    </row>
    <row r="17" spans="2:3" ht="15">
      <c r="B17" s="91">
        <f t="shared" si="0"/>
        <v>0.27272727272727276</v>
      </c>
      <c r="C17">
        <v>57</v>
      </c>
    </row>
    <row r="18" spans="2:3" ht="15">
      <c r="B18" s="91">
        <f t="shared" si="0"/>
        <v>0.29090909090909095</v>
      </c>
      <c r="C18">
        <v>57</v>
      </c>
    </row>
    <row r="19" spans="2:3" ht="15">
      <c r="B19" s="91">
        <f t="shared" si="0"/>
        <v>0.30909090909090914</v>
      </c>
      <c r="C19">
        <v>55</v>
      </c>
    </row>
    <row r="20" spans="2:3" ht="15">
      <c r="B20" s="91">
        <f t="shared" si="0"/>
        <v>0.3272727272727273</v>
      </c>
      <c r="C20">
        <v>53</v>
      </c>
    </row>
    <row r="21" spans="2:3" ht="15">
      <c r="B21" s="91">
        <f t="shared" si="0"/>
        <v>0.3454545454545455</v>
      </c>
      <c r="C21">
        <v>52</v>
      </c>
    </row>
    <row r="22" spans="2:3" ht="15">
      <c r="B22" s="91">
        <f t="shared" si="0"/>
        <v>0.3636363636363637</v>
      </c>
      <c r="C22">
        <v>50</v>
      </c>
    </row>
    <row r="23" spans="2:3" ht="15">
      <c r="B23" s="91">
        <f t="shared" si="0"/>
        <v>0.3818181818181819</v>
      </c>
      <c r="C23">
        <v>45</v>
      </c>
    </row>
    <row r="24" spans="2:3" ht="15">
      <c r="B24" s="91">
        <f t="shared" si="0"/>
        <v>0.4000000000000001</v>
      </c>
      <c r="C24">
        <v>45</v>
      </c>
    </row>
    <row r="25" spans="2:3" ht="15">
      <c r="B25" s="91">
        <f t="shared" si="0"/>
        <v>0.41818181818181827</v>
      </c>
      <c r="C25">
        <v>45</v>
      </c>
    </row>
    <row r="26" spans="2:3" ht="15">
      <c r="B26" s="91">
        <f t="shared" si="0"/>
        <v>0.43636363636363645</v>
      </c>
      <c r="C26">
        <v>43</v>
      </c>
    </row>
    <row r="27" spans="2:3" ht="15">
      <c r="B27" s="91">
        <f t="shared" si="0"/>
        <v>0.45454545454545464</v>
      </c>
      <c r="C27">
        <v>43</v>
      </c>
    </row>
    <row r="28" spans="2:3" ht="15">
      <c r="B28" s="91">
        <f t="shared" si="0"/>
        <v>0.47272727272727283</v>
      </c>
      <c r="C28">
        <v>40</v>
      </c>
    </row>
    <row r="29" spans="2:3" ht="15">
      <c r="B29" s="91">
        <f t="shared" si="0"/>
        <v>0.490909090909091</v>
      </c>
      <c r="C29">
        <v>40</v>
      </c>
    </row>
    <row r="30" spans="2:3" ht="15">
      <c r="B30" s="91">
        <f t="shared" si="0"/>
        <v>0.5090909090909091</v>
      </c>
      <c r="C30">
        <v>40</v>
      </c>
    </row>
    <row r="31" spans="2:3" ht="15">
      <c r="B31" s="91">
        <f t="shared" si="0"/>
        <v>0.5272727272727273</v>
      </c>
      <c r="C31">
        <v>40</v>
      </c>
    </row>
    <row r="32" spans="2:3" ht="15">
      <c r="B32" s="91">
        <f t="shared" si="0"/>
        <v>0.5454545454545455</v>
      </c>
      <c r="C32">
        <v>38</v>
      </c>
    </row>
    <row r="33" spans="2:3" ht="15">
      <c r="B33" s="91">
        <f t="shared" si="0"/>
        <v>0.5636363636363637</v>
      </c>
      <c r="C33">
        <v>37</v>
      </c>
    </row>
    <row r="34" spans="2:3" ht="15">
      <c r="B34" s="91">
        <f t="shared" si="0"/>
        <v>0.5818181818181819</v>
      </c>
      <c r="C34">
        <v>37</v>
      </c>
    </row>
    <row r="35" spans="2:3" ht="15">
      <c r="B35" s="91">
        <f t="shared" si="0"/>
        <v>0.6000000000000001</v>
      </c>
      <c r="C35">
        <v>35</v>
      </c>
    </row>
    <row r="36" spans="2:3" ht="15">
      <c r="B36" s="91">
        <f t="shared" si="0"/>
        <v>0.6181818181818183</v>
      </c>
      <c r="C36">
        <v>33</v>
      </c>
    </row>
    <row r="37" spans="2:3" ht="15">
      <c r="B37" s="91">
        <f t="shared" si="0"/>
        <v>0.6363636363636365</v>
      </c>
      <c r="C37">
        <v>33</v>
      </c>
    </row>
    <row r="38" spans="2:3" ht="15">
      <c r="B38" s="91">
        <f t="shared" si="0"/>
        <v>0.6545454545454547</v>
      </c>
      <c r="C38">
        <v>30</v>
      </c>
    </row>
    <row r="39" spans="2:3" ht="15">
      <c r="B39" s="91">
        <f t="shared" si="0"/>
        <v>0.6727272727272728</v>
      </c>
      <c r="C39">
        <v>27</v>
      </c>
    </row>
    <row r="40" spans="2:3" ht="15">
      <c r="B40" s="91">
        <f t="shared" si="0"/>
        <v>0.690909090909091</v>
      </c>
      <c r="C40">
        <v>25</v>
      </c>
    </row>
    <row r="41" spans="2:3" ht="15">
      <c r="B41" s="91">
        <f t="shared" si="0"/>
        <v>0.7090909090909092</v>
      </c>
      <c r="C41">
        <v>25</v>
      </c>
    </row>
    <row r="42" spans="2:3" ht="15">
      <c r="B42" s="91">
        <f t="shared" si="0"/>
        <v>0.7272727272727274</v>
      </c>
      <c r="C42">
        <v>25</v>
      </c>
    </row>
    <row r="43" spans="2:3" ht="15">
      <c r="B43" s="91">
        <f t="shared" si="0"/>
        <v>0.7454545454545456</v>
      </c>
      <c r="C43">
        <v>23</v>
      </c>
    </row>
    <row r="44" spans="2:3" ht="15">
      <c r="B44" s="91">
        <f t="shared" si="0"/>
        <v>0.7636363636363638</v>
      </c>
      <c r="C44">
        <v>23</v>
      </c>
    </row>
    <row r="45" spans="2:3" ht="15">
      <c r="B45" s="91">
        <f t="shared" si="0"/>
        <v>0.781818181818182</v>
      </c>
      <c r="C45">
        <v>22</v>
      </c>
    </row>
    <row r="46" spans="2:3" ht="15">
      <c r="B46" s="91">
        <f t="shared" si="0"/>
        <v>0.8000000000000002</v>
      </c>
      <c r="C46">
        <v>20</v>
      </c>
    </row>
    <row r="47" spans="2:3" ht="15">
      <c r="B47" s="91">
        <f t="shared" si="0"/>
        <v>0.8181818181818183</v>
      </c>
      <c r="C47">
        <v>18</v>
      </c>
    </row>
    <row r="48" spans="2:3" ht="15">
      <c r="B48" s="91">
        <f t="shared" si="0"/>
        <v>0.8363636363636365</v>
      </c>
      <c r="C48">
        <v>15</v>
      </c>
    </row>
    <row r="49" spans="2:3" ht="15">
      <c r="B49" s="91">
        <f t="shared" si="0"/>
        <v>0.8545454545454547</v>
      </c>
      <c r="C49">
        <v>15</v>
      </c>
    </row>
    <row r="50" spans="2:3" ht="15">
      <c r="B50" s="91">
        <f t="shared" si="0"/>
        <v>0.8727272727272729</v>
      </c>
      <c r="C50">
        <v>15</v>
      </c>
    </row>
    <row r="51" spans="2:3" ht="15">
      <c r="B51" s="91">
        <f t="shared" si="0"/>
        <v>0.8909090909090911</v>
      </c>
      <c r="C51">
        <v>15</v>
      </c>
    </row>
    <row r="52" spans="2:3" ht="15">
      <c r="B52" s="91">
        <f t="shared" si="0"/>
        <v>0.9090909090909093</v>
      </c>
      <c r="C52">
        <v>15</v>
      </c>
    </row>
    <row r="53" spans="2:3" ht="15">
      <c r="B53" s="91">
        <f t="shared" si="0"/>
        <v>0.9272727272727275</v>
      </c>
      <c r="C53">
        <v>13</v>
      </c>
    </row>
    <row r="54" spans="2:3" ht="15">
      <c r="B54" s="91">
        <f t="shared" si="0"/>
        <v>0.9454545454545457</v>
      </c>
      <c r="C54">
        <v>13</v>
      </c>
    </row>
    <row r="55" spans="2:3" ht="15">
      <c r="B55" s="91">
        <f t="shared" si="0"/>
        <v>0.9636363636363638</v>
      </c>
      <c r="C55">
        <v>12</v>
      </c>
    </row>
    <row r="56" spans="2:3" ht="15">
      <c r="B56" s="91">
        <f t="shared" si="0"/>
        <v>0.981818181818182</v>
      </c>
      <c r="C56">
        <v>5</v>
      </c>
    </row>
    <row r="59" spans="2:4" ht="15">
      <c r="B59" s="91">
        <v>0</v>
      </c>
      <c r="D59">
        <v>25.8</v>
      </c>
    </row>
    <row r="60" spans="2:4" ht="15">
      <c r="B60" s="91">
        <v>1</v>
      </c>
      <c r="D60">
        <v>25.8</v>
      </c>
    </row>
    <row r="62" spans="2:4" ht="15">
      <c r="B62" s="91">
        <v>0</v>
      </c>
      <c r="D62">
        <v>100.5</v>
      </c>
    </row>
    <row r="63" spans="2:4" ht="15">
      <c r="B63" s="91">
        <v>1</v>
      </c>
      <c r="D63">
        <v>100.5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2013-12-06T05:03:50Z</dcterms:created>
  <dcterms:modified xsi:type="dcterms:W3CDTF">2015-01-19T03:33:01Z</dcterms:modified>
  <cp:category/>
  <cp:version/>
  <cp:contentType/>
  <cp:contentStatus/>
</cp:coreProperties>
</file>